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原D备份\★工作备份★\★考务新工作\●●新业务2016\06●上海机考试点课程改革1209\●终考分校通知\2102\正式上开机考\"/>
    </mc:Choice>
  </mc:AlternateContent>
  <bookViews>
    <workbookView xWindow="0" yWindow="0" windowWidth="21600" windowHeight="10020"/>
  </bookViews>
  <sheets>
    <sheet name="Sheet1" sheetId="1" r:id="rId1"/>
    <sheet name="Sheet4" sheetId="2" state="hidden" r:id="rId2"/>
    <sheet name="Sheet2" sheetId="3" state="hidden" r:id="rId3"/>
    <sheet name="Sheet3" sheetId="4" state="hidden" r:id="rId4"/>
  </sheets>
  <definedNames>
    <definedName name="_xlnm._FilterDatabase" localSheetId="3" hidden="1">Sheet3!$A$3:$X$50</definedName>
  </definedNames>
  <calcPr calcId="152511"/>
</workbook>
</file>

<file path=xl/calcChain.xml><?xml version="1.0" encoding="utf-8"?>
<calcChain xmlns="http://schemas.openxmlformats.org/spreadsheetml/2006/main">
  <c r="A50" i="4" l="1"/>
  <c r="A49" i="4"/>
  <c r="A48" i="4"/>
  <c r="A47" i="4"/>
  <c r="X46" i="4"/>
  <c r="K46" i="4"/>
  <c r="A46" i="4"/>
  <c r="X45" i="4"/>
  <c r="K45" i="4"/>
  <c r="A45" i="4"/>
  <c r="X44" i="4"/>
  <c r="K44" i="4"/>
  <c r="A44" i="4"/>
  <c r="X43" i="4"/>
  <c r="K43" i="4"/>
  <c r="A43" i="4"/>
  <c r="X42" i="4"/>
  <c r="K42" i="4"/>
  <c r="A42" i="4"/>
  <c r="X41" i="4"/>
  <c r="K41" i="4"/>
  <c r="A41" i="4"/>
  <c r="X40" i="4"/>
  <c r="K40" i="4"/>
  <c r="A40" i="4"/>
  <c r="X39" i="4"/>
  <c r="K39" i="4"/>
  <c r="A39" i="4"/>
  <c r="X38" i="4"/>
  <c r="K38" i="4"/>
  <c r="A38" i="4"/>
  <c r="X37" i="4"/>
  <c r="K37" i="4"/>
  <c r="A37" i="4"/>
  <c r="X36" i="4"/>
  <c r="K36" i="4"/>
  <c r="A36" i="4"/>
  <c r="X35" i="4"/>
  <c r="K35" i="4"/>
  <c r="A35" i="4"/>
  <c r="X34" i="4"/>
  <c r="K34" i="4"/>
  <c r="A34" i="4"/>
  <c r="X33" i="4"/>
  <c r="K33" i="4"/>
  <c r="A33" i="4"/>
  <c r="X32" i="4"/>
  <c r="K32" i="4"/>
  <c r="A32" i="4"/>
  <c r="X31" i="4"/>
  <c r="K31" i="4"/>
  <c r="A31" i="4"/>
  <c r="X30" i="4"/>
  <c r="K30" i="4"/>
  <c r="A30" i="4"/>
  <c r="X29" i="4"/>
  <c r="K29" i="4"/>
  <c r="A29" i="4"/>
  <c r="X28" i="4"/>
  <c r="K28" i="4"/>
  <c r="A28" i="4"/>
  <c r="X27" i="4"/>
  <c r="K27" i="4"/>
  <c r="A27" i="4"/>
  <c r="X26" i="4"/>
  <c r="K26" i="4"/>
  <c r="A26" i="4"/>
  <c r="X25" i="4"/>
  <c r="K25" i="4"/>
  <c r="A25" i="4"/>
  <c r="X24" i="4"/>
  <c r="K24" i="4"/>
  <c r="A24" i="4"/>
  <c r="X23" i="4"/>
  <c r="K23" i="4"/>
  <c r="A23" i="4"/>
  <c r="X22" i="4"/>
  <c r="K22" i="4"/>
  <c r="A22" i="4"/>
  <c r="X21" i="4"/>
  <c r="K21" i="4"/>
  <c r="A21" i="4"/>
  <c r="X20" i="4"/>
  <c r="K20" i="4"/>
  <c r="A20" i="4"/>
  <c r="X19" i="4"/>
  <c r="K19" i="4"/>
  <c r="A19" i="4"/>
  <c r="X18" i="4"/>
  <c r="K18" i="4"/>
  <c r="A18" i="4"/>
  <c r="X17" i="4"/>
  <c r="K17" i="4"/>
  <c r="A17" i="4"/>
  <c r="X16" i="4"/>
  <c r="K16" i="4"/>
  <c r="A16" i="4"/>
  <c r="X15" i="4"/>
  <c r="K15" i="4"/>
  <c r="A15" i="4"/>
  <c r="X14" i="4"/>
  <c r="K14" i="4"/>
  <c r="A14" i="4"/>
  <c r="X13" i="4"/>
  <c r="K13" i="4"/>
  <c r="A13" i="4"/>
  <c r="X12" i="4"/>
  <c r="K12" i="4"/>
  <c r="A12" i="4"/>
  <c r="X11" i="4"/>
  <c r="K11" i="4"/>
  <c r="A11" i="4"/>
  <c r="X10" i="4"/>
  <c r="K10" i="4"/>
  <c r="A10" i="4"/>
  <c r="X9" i="4"/>
  <c r="K9" i="4"/>
  <c r="A9" i="4"/>
  <c r="X8" i="4"/>
  <c r="K8" i="4"/>
  <c r="A8" i="4"/>
  <c r="X7" i="4"/>
  <c r="K7" i="4"/>
  <c r="A7" i="4"/>
  <c r="X6" i="4"/>
  <c r="K6" i="4"/>
  <c r="A6" i="4"/>
  <c r="X5" i="4"/>
  <c r="K5" i="4"/>
  <c r="A5" i="4"/>
  <c r="X4" i="4"/>
  <c r="K4" i="4"/>
  <c r="A4" i="4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I52" i="1"/>
  <c r="H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comments1.xml><?xml version="1.0" encoding="utf-8"?>
<comments xmlns="http://schemas.openxmlformats.org/spreadsheetml/2006/main">
  <authors>
    <author>d7fc439d-44d7-451a-b22b-58a8fb0cec40</author>
    <author>2398d01b-08fe-4d73-ba9c-1c72ee58e799</author>
  </authors>
  <commentList>
    <comment ref="C3" authorId="0" shapeId="0">
      <text>
        <r>
          <rPr>
            <sz val="11"/>
            <color indexed="8"/>
            <rFont val="等线"/>
            <charset val="134"/>
            <scheme val="minor"/>
          </rPr>
          <t xml:space="preserve">！雪枫1840！: ！雪枫1840！: 笔试考点代码
</t>
        </r>
      </text>
    </comment>
    <comment ref="S3" authorId="1" shapeId="0">
      <text>
        <r>
          <rPr>
            <sz val="11"/>
            <color indexed="8"/>
            <rFont val="等线"/>
            <charset val="134"/>
            <scheme val="minor"/>
          </rPr>
          <t xml:space="preserve">！雪枫1840！: ！雪枫1840！: 每个分校主校区为主考点，分教学点为分考点或送考点
</t>
        </r>
      </text>
    </comment>
  </commentList>
</comments>
</file>

<file path=xl/sharedStrings.xml><?xml version="1.0" encoding="utf-8"?>
<sst xmlns="http://schemas.openxmlformats.org/spreadsheetml/2006/main" count="959" uniqueCount="582">
  <si>
    <t>附件一:</t>
  </si>
  <si>
    <t>上海开大2020-2021学年第二学期期末基于网络考核的课程考试考点安排表</t>
  </si>
  <si>
    <t>修改请标色</t>
  </si>
  <si>
    <t>序号</t>
  </si>
  <si>
    <t>考点</t>
  </si>
  <si>
    <t>考点名称</t>
  </si>
  <si>
    <t>考点联系
人及电话</t>
  </si>
  <si>
    <t>地址</t>
  </si>
  <si>
    <t>考试机
数量</t>
  </si>
  <si>
    <t>考生所
属分校</t>
  </si>
  <si>
    <t>分校报考
人次</t>
  </si>
  <si>
    <t>考点总
机考人次</t>
  </si>
  <si>
    <t>考点总机考人次</t>
  </si>
  <si>
    <t>借考分校
联系人及电话</t>
  </si>
  <si>
    <t>邮箱地址</t>
  </si>
  <si>
    <t>分校确认人</t>
  </si>
  <si>
    <t>0001</t>
  </si>
  <si>
    <t>上海开放大学</t>
  </si>
  <si>
    <t>杨之瑜
25653184</t>
  </si>
  <si>
    <t>国顺路288号</t>
  </si>
  <si>
    <t>总校4学院
（含理工启明）</t>
  </si>
  <si>
    <t>新知</t>
  </si>
  <si>
    <t>高玲
15800358871</t>
  </si>
  <si>
    <t>高玲</t>
  </si>
  <si>
    <t>0101</t>
  </si>
  <si>
    <t>虹口分校</t>
  </si>
  <si>
    <t>黄海霞
18017383855</t>
  </si>
  <si>
    <t>虹口区四川北路1702弄32号</t>
  </si>
  <si>
    <t>建设分校</t>
  </si>
  <si>
    <t>汤逸灵
63250475</t>
  </si>
  <si>
    <t>jians@sou.edu.cn</t>
  </si>
  <si>
    <t>乐沁</t>
  </si>
  <si>
    <t>0201</t>
  </si>
  <si>
    <t>闵二分校</t>
  </si>
  <si>
    <t>郝彦敏
54708791</t>
  </si>
  <si>
    <t>闵行景谷路125号</t>
  </si>
  <si>
    <t>0301</t>
  </si>
  <si>
    <t>宝山分校</t>
  </si>
  <si>
    <t>胡祖刚
56126564</t>
  </si>
  <si>
    <t>永乐路737号</t>
  </si>
  <si>
    <t>朱丹</t>
  </si>
  <si>
    <t>0401</t>
  </si>
  <si>
    <t>浦东东校</t>
  </si>
  <si>
    <t>刘敏
50993515</t>
  </si>
  <si>
    <t>川沙镇川环南路320号</t>
  </si>
  <si>
    <t>浦东东校
（含群星）</t>
  </si>
  <si>
    <t>刘琼</t>
  </si>
  <si>
    <t>浦农分校</t>
  </si>
  <si>
    <t>方漪    68390489</t>
  </si>
  <si>
    <t>pdngx@sou.edu.cn</t>
  </si>
  <si>
    <t>0501</t>
  </si>
  <si>
    <t>闵一分校</t>
  </si>
  <si>
    <t>李燕
64922894</t>
  </si>
  <si>
    <t>莘庄莘北路100号</t>
  </si>
  <si>
    <t>闵一分校
（含紫江）</t>
  </si>
  <si>
    <t>0601</t>
  </si>
  <si>
    <t>金山分校</t>
  </si>
  <si>
    <t>陈全云
57320157</t>
  </si>
  <si>
    <t>朱泾镇万安街950号</t>
  </si>
  <si>
    <t>石化工业学校</t>
  </si>
  <si>
    <t>毛文花
57956401</t>
  </si>
  <si>
    <t>mahx@sou.edu.cn</t>
  </si>
  <si>
    <t>0701</t>
  </si>
  <si>
    <t>松江分校</t>
  </si>
  <si>
    <t>李爱玲
60152514</t>
  </si>
  <si>
    <t>松江区泗泾镇滨悦路76号</t>
  </si>
  <si>
    <t>0801</t>
  </si>
  <si>
    <t>浦东南校</t>
  </si>
  <si>
    <t>董琴国
58020724</t>
  </si>
  <si>
    <t>惠南镇英雄路39号</t>
  </si>
  <si>
    <t>董琴国</t>
  </si>
  <si>
    <t>0901</t>
  </si>
  <si>
    <t>奉贤分校</t>
  </si>
  <si>
    <t>王煜炜
57411135</t>
  </si>
  <si>
    <t>南桥镇电大路10号</t>
  </si>
  <si>
    <t>1001</t>
  </si>
  <si>
    <t>青浦分校</t>
  </si>
  <si>
    <t>吴忠香
18017157262</t>
  </si>
  <si>
    <t>青浦镇章浜路118号</t>
  </si>
  <si>
    <t>青浦分校
（含金发）</t>
  </si>
  <si>
    <t>1101</t>
  </si>
  <si>
    <t>崇明分校</t>
  </si>
  <si>
    <t>滕燕华
59623653</t>
  </si>
  <si>
    <t>城桥镇东门路557号</t>
  </si>
  <si>
    <t xml:space="preserve">
崇明分校
（含借考）</t>
  </si>
  <si>
    <t>滕燕华</t>
  </si>
  <si>
    <t>1201</t>
  </si>
  <si>
    <t>嘉定分校</t>
  </si>
  <si>
    <t>李琴芝
69990029</t>
  </si>
  <si>
    <t>嘉定区金沙路280号</t>
  </si>
  <si>
    <t>郭懰怡</t>
  </si>
  <si>
    <t>1601</t>
  </si>
  <si>
    <t>光明食品集团分校</t>
  </si>
  <si>
    <t>刘胜男      52696527</t>
  </si>
  <si>
    <t>普陀区云岭西路689弄170号</t>
  </si>
  <si>
    <t>上海贸易学校教学点</t>
  </si>
  <si>
    <t>崔恒庆 
65975942</t>
  </si>
  <si>
    <t>maoy@sou.edu.cn</t>
  </si>
  <si>
    <t>2501</t>
  </si>
  <si>
    <t>新世界集团分校</t>
  </si>
  <si>
    <t>车静雯
58794713</t>
  </si>
  <si>
    <t>南泉北路168号</t>
  </si>
  <si>
    <t>车静雯</t>
  </si>
  <si>
    <t>2601</t>
  </si>
  <si>
    <t>航空运输学院</t>
  </si>
  <si>
    <t>汤春花
62954347</t>
  </si>
  <si>
    <t>长宁区水城路68号</t>
  </si>
  <si>
    <t>王丽娜</t>
  </si>
  <si>
    <t>城市交通局分校</t>
  </si>
  <si>
    <t>蒋伟      64477605</t>
  </si>
  <si>
    <t>jiaotgl@sou.edu.cn</t>
  </si>
  <si>
    <t>交大昂立分校</t>
  </si>
  <si>
    <t>付  燕
64480059</t>
  </si>
  <si>
    <t>zhouhuantang@sou.edu.cn</t>
  </si>
  <si>
    <t>2801</t>
  </si>
  <si>
    <t>企业家联合会</t>
  </si>
  <si>
    <t>胡秋雁13764029965
余国樑13818233292</t>
  </si>
  <si>
    <t>共和新路2623号B号楼105教室</t>
  </si>
  <si>
    <t>胡秋雁</t>
  </si>
  <si>
    <t>3001</t>
  </si>
  <si>
    <t>杨浦分校</t>
  </si>
  <si>
    <t>叶 薇
13901804598</t>
  </si>
  <si>
    <t>杨浦区世界路200号</t>
  </si>
  <si>
    <t>张伟伟</t>
  </si>
  <si>
    <t>3201</t>
  </si>
  <si>
    <t>普陀分校</t>
  </si>
  <si>
    <t>胡健韻
32240841</t>
  </si>
  <si>
    <t>普陀区曹杨路805号</t>
  </si>
  <si>
    <t>闸北分校</t>
  </si>
  <si>
    <t>戴俊
66771104</t>
  </si>
  <si>
    <t>zhb_jr@sou.edu.cn</t>
  </si>
  <si>
    <t>3301</t>
  </si>
  <si>
    <t>黄浦分校</t>
  </si>
  <si>
    <t>孙辉
63691328</t>
  </si>
  <si>
    <t>黄浦区四川南路37号</t>
  </si>
  <si>
    <t>何晓芸</t>
  </si>
  <si>
    <t>黄浦建国西路校区</t>
  </si>
  <si>
    <t>杨隽     64731036</t>
  </si>
  <si>
    <t>lwdd@sou.edu.cn</t>
  </si>
  <si>
    <t>工商外分校</t>
  </si>
  <si>
    <t>李雯
54285754</t>
  </si>
  <si>
    <t>qus@sou.edu.cn</t>
  </si>
  <si>
    <t>3401</t>
  </si>
  <si>
    <t>西南进修学院分校</t>
  </si>
  <si>
    <t>顾国明
64042751</t>
  </si>
  <si>
    <t>斜土路2000号</t>
  </si>
  <si>
    <t>西南分校</t>
  </si>
  <si>
    <t>3601</t>
  </si>
  <si>
    <t>浦东西校</t>
  </si>
  <si>
    <t>倪渝文
18001641778</t>
  </si>
  <si>
    <t>浦东新区南泉路1190号</t>
  </si>
  <si>
    <t>3701</t>
  </si>
  <si>
    <t>慧承文化进修学院教学点</t>
  </si>
  <si>
    <t>何丽萍
60526130</t>
  </si>
  <si>
    <t>澳门路726号</t>
  </si>
  <si>
    <t>经管校教学点</t>
  </si>
  <si>
    <t>何丽萍17765101458</t>
  </si>
  <si>
    <t>jjgl@sou.edu.cn</t>
  </si>
  <si>
    <t>何丽萍</t>
  </si>
  <si>
    <t>3901</t>
  </si>
  <si>
    <t>商业学校分校</t>
  </si>
  <si>
    <t>陈日新
26101059</t>
  </si>
  <si>
    <t>共和新路1458号</t>
  </si>
  <si>
    <t>赵红江</t>
  </si>
  <si>
    <t>4301</t>
  </si>
  <si>
    <t>时尚学院</t>
  </si>
  <si>
    <t>曾庆芳
62776946</t>
  </si>
  <si>
    <t>长寿路652号</t>
  </si>
  <si>
    <t>原西区分部、原同道</t>
  </si>
  <si>
    <t>4501</t>
  </si>
  <si>
    <t>工程大分校</t>
  </si>
  <si>
    <t>金  晖
65445286</t>
  </si>
  <si>
    <t>逸仙路58号</t>
  </si>
  <si>
    <t>5701</t>
  </si>
  <si>
    <t>沪东中华进修学院教学点</t>
  </si>
  <si>
    <t>张快快       50389119</t>
  </si>
  <si>
    <t>金桥路555号</t>
  </si>
  <si>
    <t>张快快</t>
  </si>
  <si>
    <t>6501</t>
  </si>
  <si>
    <t>邮电分校</t>
  </si>
  <si>
    <t>夏珍珍
18062701690</t>
  </si>
  <si>
    <t>天宝路879号</t>
  </si>
  <si>
    <t>7001</t>
  </si>
  <si>
    <t>文化旅游学院</t>
  </si>
  <si>
    <t>许  杰
62778078</t>
  </si>
  <si>
    <t>海防路429弄100号2号楼二楼</t>
  </si>
  <si>
    <t>原旅游局教学点</t>
  </si>
  <si>
    <t>7401</t>
  </si>
  <si>
    <t>泽达进修学院教学点</t>
  </si>
  <si>
    <t>何璟
18301872496</t>
  </si>
  <si>
    <t>金山区新城路309号</t>
  </si>
  <si>
    <t>泽达进修学院教学点（筹）</t>
  </si>
  <si>
    <t>肖春华
37288090</t>
  </si>
  <si>
    <t>何璟</t>
  </si>
  <si>
    <t>8301</t>
  </si>
  <si>
    <t>理工学院传智播客</t>
  </si>
  <si>
    <t>冯威
18601154683</t>
  </si>
  <si>
    <t>江苏省宿迁市沭阳县北京南路999号</t>
  </si>
  <si>
    <t>传智播客学院</t>
  </si>
  <si>
    <t>8601</t>
  </si>
  <si>
    <t>外经贸分校</t>
  </si>
  <si>
    <t>朱君韬
13795427956</t>
  </si>
  <si>
    <t>中山西路2271号</t>
  </si>
  <si>
    <t>朱君韬</t>
  </si>
  <si>
    <t>9001</t>
  </si>
  <si>
    <t>上海远驰专修学院</t>
  </si>
  <si>
    <t>薛洁馨
15000767830</t>
  </si>
  <si>
    <t>宝山区锦秋路299号</t>
  </si>
  <si>
    <t>9201</t>
  </si>
  <si>
    <t>静安分校</t>
  </si>
  <si>
    <t>詹仲炜
18621127072</t>
  </si>
  <si>
    <t>胶州路601号</t>
  </si>
  <si>
    <t>百联集团分校</t>
  </si>
  <si>
    <t>李佩默
56133574</t>
  </si>
  <si>
    <t>wzfx@sou.edu.cn</t>
  </si>
  <si>
    <t>9301</t>
  </si>
  <si>
    <t>徐汇分校</t>
  </si>
  <si>
    <t>卢憬
13641841345</t>
  </si>
  <si>
    <t>大木桥路434号</t>
  </si>
  <si>
    <t>徐汇财贸分校</t>
  </si>
  <si>
    <t>陆春凤13918339839</t>
  </si>
  <si>
    <t>Xhcm@Sou.edu.cn</t>
  </si>
  <si>
    <t>分校</t>
  </si>
  <si>
    <t>机考所去考点</t>
  </si>
  <si>
    <t>机考报考人次</t>
  </si>
  <si>
    <t>考点报考总数</t>
  </si>
  <si>
    <t>31069新知进修学院教学点</t>
  </si>
  <si>
    <t>31077公共管理学院</t>
  </si>
  <si>
    <t>31078经济管理学院</t>
  </si>
  <si>
    <t>31081人文学院</t>
  </si>
  <si>
    <t>31082理工学院</t>
  </si>
  <si>
    <t>31001虹口分校</t>
  </si>
  <si>
    <t>31089建设分校</t>
  </si>
  <si>
    <t>31002闵行二分校</t>
  </si>
  <si>
    <t>31003宝山分校</t>
  </si>
  <si>
    <t>31004浦东东校</t>
  </si>
  <si>
    <t>31019浦农分校</t>
  </si>
  <si>
    <t>31005闵行一分校</t>
  </si>
  <si>
    <t>31006金山分校</t>
  </si>
  <si>
    <t>31097石化工业学校培训中心教学点</t>
  </si>
  <si>
    <t>31007松江分校</t>
  </si>
  <si>
    <t>31008浦东南校</t>
  </si>
  <si>
    <t>31009奉贤分校</t>
  </si>
  <si>
    <t>31010青浦分校</t>
  </si>
  <si>
    <t>31011崇明分校</t>
  </si>
  <si>
    <t>31012嘉定分校</t>
  </si>
  <si>
    <t>31016光明食品集团分校</t>
  </si>
  <si>
    <t>31058上海贸易学校教学点</t>
  </si>
  <si>
    <t>31025新世界集团分校</t>
  </si>
  <si>
    <t>31026航空运输学院</t>
  </si>
  <si>
    <t>31056城市交通管理局分校</t>
  </si>
  <si>
    <t>31075交大昂立分校</t>
  </si>
  <si>
    <t>31028上海市企业管理进修学院教学点</t>
  </si>
  <si>
    <t>31030杨浦分校</t>
  </si>
  <si>
    <t>31032普陀分校</t>
  </si>
  <si>
    <t>31091闸北分校</t>
  </si>
  <si>
    <t>31015工商外国语分校</t>
  </si>
  <si>
    <t>31031黄浦分校</t>
  </si>
  <si>
    <t>31034西南进修学院分校</t>
  </si>
  <si>
    <t>31036浦东西校</t>
  </si>
  <si>
    <t>31037经济管理学校教学点</t>
  </si>
  <si>
    <t>31087慧承文化进修学院</t>
  </si>
  <si>
    <t>31039商业学校分校</t>
  </si>
  <si>
    <t>31043时尚学院</t>
  </si>
  <si>
    <t>31045工程大分校</t>
  </si>
  <si>
    <t>31057沪东中华进修学院教学点</t>
  </si>
  <si>
    <t>31065邮电分校</t>
  </si>
  <si>
    <t>31070文化旅游学院</t>
  </si>
  <si>
    <t>31074泽达进修学院教学点（筹）</t>
  </si>
  <si>
    <t>31083传智播客学院</t>
  </si>
  <si>
    <t>31086外经贸分校</t>
  </si>
  <si>
    <t>31088徐汇财贸分校</t>
  </si>
  <si>
    <t>8801</t>
  </si>
  <si>
    <t>31093徐汇分校</t>
  </si>
  <si>
    <t>31090远驰专修学院</t>
  </si>
  <si>
    <t>31020百联集团分校</t>
  </si>
  <si>
    <t>31092静安分校</t>
  </si>
  <si>
    <t>31014普晟分校</t>
  </si>
  <si>
    <t>31050武警分校</t>
  </si>
  <si>
    <t>汇总</t>
  </si>
  <si>
    <t>上海开放大学2020－2021学年第二学期期末考试考点安排表</t>
  </si>
  <si>
    <t>主考点代码</t>
  </si>
  <si>
    <t>考点
(分考点)</t>
  </si>
  <si>
    <t>考生所属分校</t>
  </si>
  <si>
    <t>主考</t>
  </si>
  <si>
    <t>副主考</t>
  </si>
  <si>
    <t>考务
负责人</t>
  </si>
  <si>
    <t>值班电话</t>
  </si>
  <si>
    <t>传真电话</t>
  </si>
  <si>
    <t>标准笔试考场数</t>
  </si>
  <si>
    <t>视频监控考场数（笔试）</t>
  </si>
  <si>
    <t>机考考场数</t>
  </si>
  <si>
    <t>机考总机位数</t>
  </si>
  <si>
    <t>视频监控考场数（机考）</t>
  </si>
  <si>
    <t>是否含国开</t>
  </si>
  <si>
    <t>考点代码</t>
  </si>
  <si>
    <t>笔试
考场数
(标准)</t>
  </si>
  <si>
    <t>视频监控考场数
（笔试）</t>
  </si>
  <si>
    <t>机考
考场数</t>
  </si>
  <si>
    <t>视频监控考场数
（机考）</t>
  </si>
  <si>
    <t>单机
摄像头
配置数</t>
  </si>
  <si>
    <t>是否主考点</t>
  </si>
  <si>
    <t>考点
类型</t>
  </si>
  <si>
    <t>备注</t>
  </si>
  <si>
    <t>信息核实人签名</t>
  </si>
  <si>
    <t>21春笔试最大人数</t>
  </si>
  <si>
    <t>0002</t>
  </si>
  <si>
    <t>各学院、浦东妇女发展指导中心、崇明家政服务班、新知、理工（上海启明）</t>
  </si>
  <si>
    <t>范军</t>
  </si>
  <si>
    <t>袁凯逸</t>
  </si>
  <si>
    <t>薛峰</t>
  </si>
  <si>
    <t>杨浦区阜新路25号</t>
  </si>
  <si>
    <t>25653153</t>
  </si>
  <si>
    <t>65562252</t>
  </si>
  <si>
    <t>是</t>
  </si>
  <si>
    <t>笔试+机考</t>
  </si>
  <si>
    <t>国</t>
  </si>
  <si>
    <t>甘丽媛</t>
  </si>
  <si>
    <t>虹口、建设、商业、工程大、沪东中华、邮电</t>
  </si>
  <si>
    <t>张阳</t>
  </si>
  <si>
    <t>刘金玲</t>
  </si>
  <si>
    <t>黄海霞</t>
  </si>
  <si>
    <t>18017383855</t>
  </si>
  <si>
    <t>63245796</t>
  </si>
  <si>
    <t>闵行二分校</t>
  </si>
  <si>
    <t>闵二</t>
  </si>
  <si>
    <t>徐燕锋</t>
  </si>
  <si>
    <t>焦金平</t>
  </si>
  <si>
    <t>郝彦敏</t>
  </si>
  <si>
    <t>闵行区景谷路125号</t>
  </si>
  <si>
    <t>54708791</t>
  </si>
  <si>
    <t>沈小青</t>
  </si>
  <si>
    <t>宝山</t>
  </si>
  <si>
    <t>金新宇</t>
  </si>
  <si>
    <t>胡祖刚</t>
  </si>
  <si>
    <t>宝山区永乐路737号</t>
  </si>
  <si>
    <t>56126564</t>
  </si>
  <si>
    <r>
      <rPr>
        <sz val="11"/>
        <color rgb="FF000000"/>
        <rFont val="SimHei"/>
        <family val="3"/>
      </rPr>
      <t>浦东东校、上南、陆家嘴、三林（专科）、浦农、</t>
    </r>
    <r>
      <rPr>
        <sz val="11"/>
        <color rgb="FFFF0000"/>
        <rFont val="SimHei"/>
        <family val="3"/>
      </rPr>
      <t>浦东西校、</t>
    </r>
    <r>
      <rPr>
        <sz val="11"/>
        <color rgb="FF000000"/>
        <rFont val="SimHei"/>
        <family val="3"/>
      </rPr>
      <t>浦东海事</t>
    </r>
  </si>
  <si>
    <t>吴燕</t>
  </si>
  <si>
    <t>吴松、
顾君忠</t>
  </si>
  <si>
    <t>刘  敏</t>
  </si>
  <si>
    <t>浦东新区川环南路320号</t>
  </si>
  <si>
    <t>50993515</t>
  </si>
  <si>
    <t>50993516</t>
  </si>
  <si>
    <t>王晓明</t>
  </si>
  <si>
    <t>0407</t>
  </si>
  <si>
    <t>浦东东校
（群星）</t>
  </si>
  <si>
    <t>浦东群星</t>
  </si>
  <si>
    <t>吴冬春</t>
  </si>
  <si>
    <t>黄雅清</t>
  </si>
  <si>
    <t>浦东新区德州路240号</t>
  </si>
  <si>
    <t>13818475295</t>
  </si>
  <si>
    <t>68325814</t>
  </si>
  <si>
    <t>否</t>
  </si>
  <si>
    <t>0406</t>
  </si>
  <si>
    <t>浦东东校
（海事）</t>
  </si>
  <si>
    <t>浦东海事</t>
  </si>
  <si>
    <t>薛士龙</t>
  </si>
  <si>
    <t>唐惠平</t>
  </si>
  <si>
    <t>浦东新区季景路206号</t>
  </si>
  <si>
    <t>58621693</t>
  </si>
  <si>
    <t>5862193</t>
  </si>
  <si>
    <t>0403</t>
  </si>
  <si>
    <t>浦东东校
（沪东）</t>
  </si>
  <si>
    <t>浦东东校沪东（专科）、振华、二轻工</t>
  </si>
  <si>
    <t>蔡金彪</t>
  </si>
  <si>
    <t>方玉珍</t>
  </si>
  <si>
    <t>浦东新区浦东大道2970弄30号</t>
  </si>
  <si>
    <t>50348728</t>
  </si>
  <si>
    <t>50349298</t>
  </si>
  <si>
    <t>闵行一分校</t>
  </si>
  <si>
    <t>闵一</t>
  </si>
  <si>
    <t>赵双成</t>
  </si>
  <si>
    <t>徐国保</t>
  </si>
  <si>
    <t>李  燕</t>
  </si>
  <si>
    <t>闵行区莘北路100号</t>
  </si>
  <si>
    <t>64922894</t>
  </si>
  <si>
    <t>64922451</t>
  </si>
  <si>
    <t>李燕</t>
  </si>
  <si>
    <t>0504</t>
  </si>
  <si>
    <t>闵行一分校
（闵农）</t>
  </si>
  <si>
    <t>闵一闵农</t>
  </si>
  <si>
    <t>徐志瑛</t>
  </si>
  <si>
    <t>罗  文</t>
  </si>
  <si>
    <t>金山、金山农校、石化、石化工业学校、泽达</t>
  </si>
  <si>
    <t>毕玉龙</t>
  </si>
  <si>
    <t>周军</t>
  </si>
  <si>
    <t>陈全云</t>
  </si>
  <si>
    <t>金山区朱泾镇万安街950号</t>
  </si>
  <si>
    <t>57320157</t>
  </si>
  <si>
    <t>57320343</t>
  </si>
  <si>
    <t>松江、上农</t>
  </si>
  <si>
    <t>周明</t>
  </si>
  <si>
    <t>何佩军</t>
  </si>
  <si>
    <t>李爱玲</t>
  </si>
  <si>
    <t>60152514</t>
  </si>
  <si>
    <t>57813784</t>
  </si>
  <si>
    <t>朱冬梅</t>
  </si>
  <si>
    <t>浦东南校、浦东工惠</t>
  </si>
  <si>
    <t>汤明飞</t>
  </si>
  <si>
    <t>蔡勇</t>
  </si>
  <si>
    <t>58020724</t>
  </si>
  <si>
    <t>58018855</t>
  </si>
  <si>
    <t>0803</t>
  </si>
  <si>
    <t>浦东南校
（周浦）</t>
  </si>
  <si>
    <t>浦东南校周浦(专科)</t>
  </si>
  <si>
    <t>杨晓平</t>
  </si>
  <si>
    <t>刘计良</t>
  </si>
  <si>
    <t>周浦镇康沈路1646弄31号</t>
  </si>
  <si>
    <t>68115422</t>
  </si>
  <si>
    <t>65115422</t>
  </si>
  <si>
    <t>奉贤</t>
  </si>
  <si>
    <t>祝燕国</t>
  </si>
  <si>
    <t>殷  华</t>
  </si>
  <si>
    <t>王煜炜</t>
  </si>
  <si>
    <t>奉贤区南桥电大路10号</t>
  </si>
  <si>
    <t>57411135</t>
  </si>
  <si>
    <t>仇保妹</t>
  </si>
  <si>
    <t>青浦</t>
  </si>
  <si>
    <t>徐洪生</t>
  </si>
  <si>
    <t>贾云慰</t>
  </si>
  <si>
    <t>吴忠香</t>
  </si>
  <si>
    <t>青浦区章浜路118号</t>
  </si>
  <si>
    <t>18017157262</t>
  </si>
  <si>
    <t>39720226</t>
  </si>
  <si>
    <r>
      <rPr>
        <sz val="11"/>
        <color indexed="8"/>
        <rFont val="等线"/>
        <charset val="134"/>
        <scheme val="minor"/>
      </rPr>
      <t>崇明</t>
    </r>
    <r>
      <rPr>
        <sz val="9"/>
        <rFont val="宋体"/>
        <family val="3"/>
        <charset val="134"/>
      </rPr>
      <t>、长兴</t>
    </r>
  </si>
  <si>
    <t>沈忠贤</t>
  </si>
  <si>
    <t>陈瑜斌</t>
  </si>
  <si>
    <t>崇明区城桥镇东门路557号</t>
  </si>
  <si>
    <t>59613052</t>
  </si>
  <si>
    <t>59613371</t>
  </si>
  <si>
    <t>1103</t>
  </si>
  <si>
    <t>崇明分校
（长兴）</t>
  </si>
  <si>
    <t>长兴</t>
  </si>
  <si>
    <t>不设考点</t>
  </si>
  <si>
    <t>嘉定</t>
  </si>
  <si>
    <t>俞伟</t>
  </si>
  <si>
    <t>沈  琳</t>
  </si>
  <si>
    <t>李琴芝</t>
  </si>
  <si>
    <t>69990029</t>
  </si>
  <si>
    <t>新世界集团
分校</t>
  </si>
  <si>
    <t>新世界</t>
  </si>
  <si>
    <t>昌  虹</t>
  </si>
  <si>
    <t>金  琦</t>
  </si>
  <si>
    <t>延安东路205号</t>
  </si>
  <si>
    <t>63740930</t>
  </si>
  <si>
    <t>63735490</t>
  </si>
  <si>
    <t>航空运输学院（原长宁）、交大昂立</t>
  </si>
  <si>
    <t>张东平</t>
  </si>
  <si>
    <t>汤剑青</t>
  </si>
  <si>
    <t>汤春花</t>
  </si>
  <si>
    <t>62954347</t>
  </si>
  <si>
    <t>杨浦、光明（贸易）、外经贸</t>
  </si>
  <si>
    <t>王 芳</t>
  </si>
  <si>
    <t>胡建文</t>
  </si>
  <si>
    <t>叶 薇</t>
  </si>
  <si>
    <t>13901804598</t>
  </si>
  <si>
    <t>65801787</t>
  </si>
  <si>
    <t>普陀、闸北</t>
  </si>
  <si>
    <t>徐文清</t>
  </si>
  <si>
    <t>魏子华</t>
  </si>
  <si>
    <t>胡健韻</t>
  </si>
  <si>
    <t>32240841</t>
  </si>
  <si>
    <t>3101</t>
  </si>
  <si>
    <t>黄浦分校
(四川路校区)</t>
  </si>
  <si>
    <t>黄浦、市政、交通局、工商外</t>
  </si>
  <si>
    <t>费秀壮</t>
  </si>
  <si>
    <t>陆东梅</t>
  </si>
  <si>
    <t>孙  辉</t>
  </si>
  <si>
    <t>63691328</t>
  </si>
  <si>
    <t>原经管校教学点(上开）
慧承文化进修学院教学点</t>
  </si>
  <si>
    <t>张建国</t>
  </si>
  <si>
    <t>许正兵</t>
  </si>
  <si>
    <t>60526130</t>
  </si>
  <si>
    <t>32560959</t>
  </si>
  <si>
    <t>西南</t>
  </si>
  <si>
    <t>孙梅林</t>
  </si>
  <si>
    <t>高  霞</t>
  </si>
  <si>
    <t>顾国明</t>
  </si>
  <si>
    <t>64042751</t>
  </si>
  <si>
    <t>高霞</t>
  </si>
  <si>
    <t>原旅游局</t>
  </si>
  <si>
    <t>杨荫稚</t>
  </si>
  <si>
    <t>郭  训</t>
  </si>
  <si>
    <t>许  杰</t>
  </si>
  <si>
    <t>海防路429弄100号2号楼</t>
  </si>
  <si>
    <t>62778078</t>
  </si>
  <si>
    <t>62778210</t>
  </si>
  <si>
    <t>许杰</t>
  </si>
  <si>
    <t>时尚学院（上开本专）、时尚坤杨、同道</t>
  </si>
  <si>
    <t>吕雯俊</t>
  </si>
  <si>
    <t>孙亿宾</t>
  </si>
  <si>
    <t>曾庆芳</t>
  </si>
  <si>
    <t>普陀区长寿路652号</t>
  </si>
  <si>
    <t>62776946</t>
  </si>
  <si>
    <t>时尚1
坤阳5</t>
  </si>
  <si>
    <r>
      <rPr>
        <sz val="11"/>
        <color rgb="FF000000"/>
        <rFont val="SimHei"/>
        <family val="3"/>
      </rPr>
      <t>时尚</t>
    </r>
    <r>
      <rPr>
        <sz val="11"/>
        <color rgb="FF000000"/>
        <rFont val="黑体"/>
        <family val="3"/>
        <charset val="134"/>
      </rPr>
      <t>45</t>
    </r>
    <r>
      <rPr>
        <sz val="11"/>
        <rFont val="黑体"/>
        <family val="3"/>
        <charset val="134"/>
      </rPr>
      <t>坤阳330</t>
    </r>
  </si>
  <si>
    <t>王丰恺</t>
  </si>
  <si>
    <t>静安、慧承（原经管校国开本）、百联、部分泽达、时尚学院（国开本科）</t>
  </si>
  <si>
    <t>蒋中华</t>
  </si>
  <si>
    <t>冯雁辉</t>
  </si>
  <si>
    <t>詹仲炜</t>
  </si>
  <si>
    <t>静安区胶州路601号</t>
  </si>
  <si>
    <t>18621127072</t>
  </si>
  <si>
    <t>陆华英</t>
  </si>
  <si>
    <t>徐汇、徐汇财贸</t>
  </si>
  <si>
    <t>杜 俭</t>
  </si>
  <si>
    <t>张国庆</t>
  </si>
  <si>
    <t>卢 憬</t>
  </si>
  <si>
    <t>徐汇区大木桥路434号</t>
  </si>
  <si>
    <t>64049186</t>
  </si>
  <si>
    <t>姜斌</t>
  </si>
  <si>
    <t>企联送考点</t>
  </si>
  <si>
    <t>企联</t>
  </si>
  <si>
    <t>徐勇前</t>
  </si>
  <si>
    <t>王立瑛</t>
  </si>
  <si>
    <t>余国樑</t>
  </si>
  <si>
    <t>静安区共和新路2623号企联大厦B号楼</t>
  </si>
  <si>
    <t>13818233292</t>
  </si>
  <si>
    <t>远驰送考点</t>
  </si>
  <si>
    <t>远驰</t>
  </si>
  <si>
    <t>何 进</t>
  </si>
  <si>
    <t>崔莹慧</t>
  </si>
  <si>
    <t>薛洁馨</t>
  </si>
  <si>
    <t>15000767830</t>
  </si>
  <si>
    <t>李艳</t>
  </si>
  <si>
    <t>光明、贸易</t>
  </si>
  <si>
    <t>姜晓敏</t>
  </si>
  <si>
    <t>蒋波平</t>
  </si>
  <si>
    <t>刘胜男</t>
  </si>
  <si>
    <t>52696527</t>
  </si>
  <si>
    <t>\</t>
  </si>
  <si>
    <t>/</t>
  </si>
  <si>
    <t>机考</t>
  </si>
  <si>
    <t>倪渝文</t>
  </si>
  <si>
    <t>50893852</t>
  </si>
  <si>
    <t>黄曙燕</t>
  </si>
  <si>
    <t>商业</t>
  </si>
  <si>
    <t>王云玺</t>
  </si>
  <si>
    <t>鞠文炜</t>
  </si>
  <si>
    <t>陈日新</t>
  </si>
  <si>
    <t>26101059</t>
  </si>
  <si>
    <t>工程大</t>
  </si>
  <si>
    <t>金  晖</t>
  </si>
  <si>
    <t>65445286</t>
  </si>
  <si>
    <t>程贇</t>
  </si>
  <si>
    <t>理工传智播客学院</t>
  </si>
  <si>
    <t>传智</t>
  </si>
  <si>
    <t>冯  威</t>
  </si>
  <si>
    <t>18601154683</t>
  </si>
  <si>
    <t>肖威</t>
  </si>
  <si>
    <t>9901</t>
  </si>
  <si>
    <t>公共管理学院(嘉诚)</t>
  </si>
  <si>
    <t>羊鹤龄</t>
  </si>
  <si>
    <t>成都市建设北路一段7号</t>
  </si>
  <si>
    <t>13880160929</t>
  </si>
  <si>
    <t>泽达</t>
  </si>
  <si>
    <t>蔡东升</t>
  </si>
  <si>
    <t>肖春华</t>
  </si>
  <si>
    <t>18301872496</t>
  </si>
  <si>
    <t>张燕</t>
  </si>
  <si>
    <t>庄艺</t>
  </si>
  <si>
    <t>夏珍珍</t>
  </si>
  <si>
    <t>18062701690</t>
  </si>
  <si>
    <t>沪东中华</t>
  </si>
  <si>
    <t>理工启明星辰（临时）</t>
  </si>
  <si>
    <t>启明星辰
（北京）</t>
  </si>
  <si>
    <t>张 岚</t>
  </si>
  <si>
    <t>北京市海淀区东北旺西路21号楼启明星辰大厦B1</t>
  </si>
  <si>
    <t>13795330678</t>
  </si>
  <si>
    <r>
      <rPr>
        <sz val="11"/>
        <color indexed="8"/>
        <rFont val="等线"/>
        <charset val="134"/>
        <scheme val="minor"/>
      </rPr>
      <t>W</t>
    </r>
    <r>
      <rPr>
        <sz val="12"/>
        <rFont val="宋体"/>
        <family val="3"/>
        <charset val="134"/>
      </rPr>
      <t>EB</t>
    </r>
  </si>
  <si>
    <t>梁会雪</t>
  </si>
  <si>
    <t>外经贸</t>
  </si>
  <si>
    <t>赵宏</t>
  </si>
  <si>
    <t>黄康芸</t>
  </si>
  <si>
    <t>国科路75号</t>
  </si>
  <si>
    <t>闵一紫江</t>
  </si>
  <si>
    <r>
      <rPr>
        <sz val="11"/>
        <color indexed="8"/>
        <rFont val="等线"/>
        <charset val="134"/>
        <scheme val="minor"/>
      </rPr>
      <t>w</t>
    </r>
    <r>
      <rPr>
        <sz val="12"/>
        <rFont val="宋体"/>
        <family val="3"/>
        <charset val="134"/>
      </rPr>
      <t>eb</t>
    </r>
  </si>
  <si>
    <t>理工启明</t>
  </si>
  <si>
    <t>闵一残冠web</t>
  </si>
  <si>
    <t>青浦金发web</t>
  </si>
  <si>
    <t>浦东东校群星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</si>
</sst>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color indexed="8"/>
      <name val="等线"/>
      <charset val="134"/>
      <scheme val="minor"/>
    </font>
    <font>
      <sz val="14"/>
      <name val="SimHei"/>
      <family val="1"/>
    </font>
    <font>
      <sz val="10"/>
      <name val="微软雅黑"/>
      <family val="2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name val="黑体"/>
      <family val="3"/>
      <charset val="134"/>
    </font>
    <font>
      <sz val="11"/>
      <name val="SimHei"/>
      <family val="3"/>
    </font>
    <font>
      <sz val="11"/>
      <name val="SimSun"/>
      <charset val="134"/>
    </font>
    <font>
      <sz val="10"/>
      <name val="Microsoft YaHei"/>
      <charset val="134"/>
    </font>
    <font>
      <b/>
      <sz val="10"/>
      <name val="SimHei"/>
      <family val="3"/>
    </font>
    <font>
      <sz val="10"/>
      <name val="黑体"/>
      <family val="3"/>
      <charset val="134"/>
    </font>
    <font>
      <sz val="14"/>
      <name val="黑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1"/>
      <color rgb="FFFF000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1"/>
      <name val="等线"/>
      <charset val="134"/>
    </font>
    <font>
      <sz val="11"/>
      <color rgb="FF000000"/>
      <name val="等线"/>
      <charset val="134"/>
    </font>
    <font>
      <sz val="12"/>
      <color rgb="FF000000"/>
      <name val="SimSun"/>
      <charset val="134"/>
    </font>
    <font>
      <b/>
      <sz val="10"/>
      <name val="宋体"/>
      <family val="3"/>
      <charset val="134"/>
    </font>
    <font>
      <b/>
      <sz val="11"/>
      <name val="等线"/>
      <charset val="134"/>
    </font>
    <font>
      <u/>
      <sz val="11"/>
      <name val="等线"/>
      <charset val="134"/>
    </font>
    <font>
      <sz val="11"/>
      <color indexed="8"/>
      <name val="等线"/>
      <charset val="134"/>
    </font>
    <font>
      <u/>
      <sz val="11"/>
      <color rgb="FF0000FF"/>
      <name val="等线"/>
      <charset val="134"/>
    </font>
    <font>
      <sz val="10"/>
      <color rgb="FF000000"/>
      <name val="Arial"/>
      <family val="2"/>
    </font>
    <font>
      <sz val="11"/>
      <color rgb="FF000000"/>
      <name val="SimHei"/>
      <family val="3"/>
    </font>
    <font>
      <sz val="11"/>
      <color rgb="FFFF0000"/>
      <name val="SimHei"/>
      <family val="3"/>
    </font>
    <font>
      <sz val="11"/>
      <color rgb="FF000000"/>
      <name val="黑体"/>
      <family val="3"/>
      <charset val="134"/>
    </font>
    <font>
      <sz val="9"/>
      <name val="等线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CDDED6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188FB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8E71C"/>
        <bgColor indexed="64"/>
      </patternFill>
    </fill>
    <fill>
      <patternFill patternType="solid">
        <fgColor rgb="FFFFE1B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EEECE1"/>
      </right>
      <top style="thin">
        <color rgb="FFEEECE1"/>
      </top>
      <bottom style="thin">
        <color rgb="FF000000"/>
      </bottom>
      <diagonal/>
    </border>
    <border>
      <left/>
      <right/>
      <top style="thin">
        <color rgb="FFEEECE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FCFC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0D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BD4B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FFFF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BD4B4"/>
      </top>
      <bottom style="thin">
        <color rgb="FF000000"/>
      </bottom>
      <diagonal/>
    </border>
    <border>
      <left style="thin">
        <color rgb="FFFBD4B4"/>
      </left>
      <right style="thin">
        <color rgb="FFFBD4B4"/>
      </right>
      <top style="thin">
        <color rgb="FFFBD4B4"/>
      </top>
      <bottom style="thin">
        <color rgb="FFFBD4B4"/>
      </bottom>
      <diagonal/>
    </border>
    <border>
      <left/>
      <right style="thin">
        <color rgb="FFEEECE1"/>
      </right>
      <top style="thin">
        <color rgb="FFEEECE1"/>
      </top>
      <bottom/>
      <diagonal/>
    </border>
    <border>
      <left style="thin">
        <color rgb="FFCFCFCF"/>
      </left>
      <right style="thin">
        <color rgb="FF000000"/>
      </right>
      <top style="thin">
        <color rgb="FF000000"/>
      </top>
      <bottom style="thin">
        <color rgb="FFCFCFCF"/>
      </bottom>
      <diagonal/>
    </border>
    <border>
      <left style="thin">
        <color rgb="FF000000"/>
      </left>
      <right style="thin">
        <color rgb="FFCFCFCF"/>
      </right>
      <top style="thin">
        <color rgb="FF000000"/>
      </top>
      <bottom style="thin">
        <color rgb="FFCFCFCF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3AF9B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3AF9B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83AF9B"/>
      </top>
      <bottom style="thin">
        <color rgb="FF83AF9B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83AF9B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0" fillId="0" borderId="0" xfId="0" applyNumberFormat="1" applyAlignment="1"/>
    <xf numFmtId="0" fontId="1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left" vertical="center" wrapText="1"/>
    </xf>
    <xf numFmtId="0" fontId="0" fillId="0" borderId="3" xfId="0" applyNumberFormat="1" applyBorder="1" applyAlignment="1">
      <alignment horizontal="left" vertical="center" wrapText="1"/>
    </xf>
    <xf numFmtId="0" fontId="9" fillId="5" borderId="3" xfId="0" applyNumberFormat="1" applyFont="1" applyFill="1" applyBorder="1" applyAlignment="1">
      <alignment horizontal="center" vertical="center"/>
    </xf>
    <xf numFmtId="0" fontId="9" fillId="5" borderId="3" xfId="0" applyNumberFormat="1" applyFont="1" applyFill="1" applyBorder="1" applyAlignment="1">
      <alignment horizontal="center" vertical="center" wrapText="1"/>
    </xf>
    <xf numFmtId="0" fontId="8" fillId="6" borderId="3" xfId="0" applyNumberFormat="1" applyFont="1" applyFill="1" applyBorder="1" applyAlignment="1">
      <alignment horizontal="center" vertical="center"/>
    </xf>
    <xf numFmtId="0" fontId="9" fillId="7" borderId="3" xfId="0" applyNumberFormat="1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/>
    </xf>
    <xf numFmtId="0" fontId="9" fillId="7" borderId="3" xfId="0" applyNumberFormat="1" applyFont="1" applyFill="1" applyBorder="1" applyAlignment="1">
      <alignment horizontal="center" vertical="center"/>
    </xf>
    <xf numFmtId="0" fontId="0" fillId="8" borderId="3" xfId="0" applyNumberFormat="1" applyFill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left" vertical="center" wrapText="1"/>
    </xf>
    <xf numFmtId="0" fontId="8" fillId="7" borderId="7" xfId="0" applyNumberFormat="1" applyFont="1" applyFill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8" fillId="9" borderId="3" xfId="0" applyNumberFormat="1" applyFont="1" applyFill="1" applyBorder="1" applyAlignment="1">
      <alignment horizontal="left" vertical="center" wrapText="1"/>
    </xf>
    <xf numFmtId="0" fontId="8" fillId="9" borderId="3" xfId="0" applyNumberFormat="1" applyFont="1" applyFill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49" fontId="2" fillId="10" borderId="3" xfId="0" applyNumberFormat="1" applyFont="1" applyFill="1" applyBorder="1" applyAlignment="1">
      <alignment horizontal="center" vertical="center"/>
    </xf>
    <xf numFmtId="0" fontId="8" fillId="0" borderId="9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/>
    </xf>
    <xf numFmtId="49" fontId="2" fillId="10" borderId="11" xfId="0" applyNumberFormat="1" applyFont="1" applyFill="1" applyBorder="1" applyAlignment="1">
      <alignment horizontal="center" vertical="center"/>
    </xf>
    <xf numFmtId="0" fontId="8" fillId="0" borderId="12" xfId="0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/>
    </xf>
    <xf numFmtId="0" fontId="9" fillId="0" borderId="5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center" vertical="center"/>
    </xf>
    <xf numFmtId="0" fontId="9" fillId="9" borderId="13" xfId="0" applyNumberFormat="1" applyFont="1" applyFill="1" applyBorder="1" applyAlignment="1">
      <alignment horizontal="left" vertical="center"/>
    </xf>
    <xf numFmtId="0" fontId="9" fillId="9" borderId="3" xfId="0" applyNumberFormat="1" applyFont="1" applyFill="1" applyBorder="1" applyAlignment="1">
      <alignment horizontal="left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2" fillId="10" borderId="14" xfId="0" applyNumberFormat="1" applyFont="1" applyFill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/>
    </xf>
    <xf numFmtId="0" fontId="6" fillId="10" borderId="15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6" fillId="10" borderId="15" xfId="0" applyNumberFormat="1" applyFont="1" applyFill="1" applyBorder="1" applyAlignment="1">
      <alignment horizontal="center" vertical="center"/>
    </xf>
    <xf numFmtId="0" fontId="12" fillId="4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/>
    </xf>
    <xf numFmtId="0" fontId="13" fillId="7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3" fillId="8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/>
    </xf>
    <xf numFmtId="0" fontId="8" fillId="11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57" fontId="14" fillId="0" borderId="0" xfId="0" applyNumberFormat="1" applyFont="1" applyAlignment="1">
      <alignment horizontal="center" vertical="center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/>
    </xf>
    <xf numFmtId="0" fontId="5" fillId="12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10" borderId="3" xfId="0" applyNumberFormat="1" applyFont="1" applyFill="1" applyBorder="1" applyAlignment="1">
      <alignment horizontal="center" vertical="center" wrapText="1"/>
    </xf>
    <xf numFmtId="49" fontId="17" fillId="10" borderId="3" xfId="0" applyNumberFormat="1" applyFont="1" applyFill="1" applyBorder="1" applyAlignment="1">
      <alignment horizontal="center" vertical="center" wrapText="1"/>
    </xf>
    <xf numFmtId="0" fontId="6" fillId="10" borderId="3" xfId="0" applyNumberFormat="1" applyFont="1" applyFill="1" applyBorder="1" applyAlignment="1">
      <alignment horizontal="center" vertical="center"/>
    </xf>
    <xf numFmtId="0" fontId="18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23" fillId="0" borderId="0" xfId="0" applyNumberFormat="1" applyFont="1" applyAlignment="1">
      <alignment horizontal="center" vertical="center"/>
    </xf>
    <xf numFmtId="0" fontId="24" fillId="0" borderId="3" xfId="0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3" fillId="9" borderId="3" xfId="0" applyNumberFormat="1" applyFont="1" applyFill="1" applyBorder="1" applyAlignment="1">
      <alignment horizontal="center" vertical="center" wrapText="1"/>
    </xf>
    <xf numFmtId="0" fontId="25" fillId="0" borderId="3" xfId="0" applyNumberFormat="1" applyFont="1" applyFill="1" applyBorder="1" applyAlignment="1">
      <alignment horizontal="center" vertical="center" wrapText="1"/>
    </xf>
    <xf numFmtId="0" fontId="25" fillId="0" borderId="6" xfId="0" applyNumberFormat="1" applyFont="1" applyFill="1" applyBorder="1" applyAlignment="1">
      <alignment horizontal="center" vertical="center" wrapText="1"/>
    </xf>
    <xf numFmtId="0" fontId="25" fillId="0" borderId="24" xfId="0" applyNumberFormat="1" applyFont="1" applyFill="1" applyBorder="1" applyAlignment="1">
      <alignment horizontal="left" vertical="center" wrapText="1"/>
    </xf>
    <xf numFmtId="0" fontId="23" fillId="0" borderId="9" xfId="0" applyNumberFormat="1" applyFont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21" fillId="0" borderId="24" xfId="0" applyNumberFormat="1" applyFont="1" applyFill="1" applyBorder="1" applyAlignment="1">
      <alignment horizontal="left" vertical="center" wrapText="1"/>
    </xf>
    <xf numFmtId="0" fontId="21" fillId="0" borderId="6" xfId="0" applyNumberFormat="1" applyFont="1" applyFill="1" applyBorder="1" applyAlignment="1">
      <alignment horizontal="center" vertical="center" wrapText="1"/>
    </xf>
    <xf numFmtId="0" fontId="26" fillId="0" borderId="24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top" wrapText="1"/>
    </xf>
    <xf numFmtId="0" fontId="27" fillId="0" borderId="24" xfId="0" applyFont="1" applyFill="1" applyBorder="1" applyAlignment="1">
      <alignment vertical="center" wrapText="1"/>
    </xf>
    <xf numFmtId="0" fontId="28" fillId="0" borderId="24" xfId="0" applyNumberFormat="1" applyFont="1" applyFill="1" applyBorder="1" applyAlignment="1">
      <alignment horizontal="left" vertical="center" wrapText="1"/>
    </xf>
    <xf numFmtId="0" fontId="0" fillId="0" borderId="24" xfId="0" applyBorder="1">
      <alignment vertical="center"/>
    </xf>
    <xf numFmtId="0" fontId="29" fillId="0" borderId="9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vertical="center"/>
    </xf>
    <xf numFmtId="0" fontId="21" fillId="0" borderId="25" xfId="0" applyNumberFormat="1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0" fontId="21" fillId="0" borderId="26" xfId="0" applyNumberFormat="1" applyFont="1" applyFill="1" applyBorder="1" applyAlignment="1">
      <alignment horizontal="center" vertical="center" wrapText="1"/>
    </xf>
    <xf numFmtId="0" fontId="27" fillId="0" borderId="26" xfId="0" applyFont="1" applyFill="1" applyBorder="1" applyAlignment="1">
      <alignment vertical="center" wrapText="1"/>
    </xf>
    <xf numFmtId="0" fontId="22" fillId="0" borderId="26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19" fillId="0" borderId="19" xfId="0" applyNumberFormat="1" applyFont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49" fontId="21" fillId="0" borderId="2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21" fillId="0" borderId="20" xfId="0" applyNumberFormat="1" applyFont="1" applyFill="1" applyBorder="1" applyAlignment="1">
      <alignment horizontal="center" vertical="center" wrapText="1"/>
    </xf>
    <xf numFmtId="0" fontId="21" fillId="0" borderId="23" xfId="0" applyNumberFormat="1" applyFont="1" applyFill="1" applyBorder="1" applyAlignment="1">
      <alignment horizontal="center" vertical="center" wrapText="1"/>
    </xf>
    <xf numFmtId="0" fontId="25" fillId="0" borderId="3" xfId="0" applyNumberFormat="1" applyFont="1" applyFill="1" applyBorder="1" applyAlignment="1">
      <alignment horizontal="center" vertical="center" wrapText="1"/>
    </xf>
    <xf numFmtId="0" fontId="25" fillId="0" borderId="8" xfId="0" applyNumberFormat="1" applyFont="1" applyFill="1" applyBorder="1" applyAlignment="1">
      <alignment horizontal="center" vertical="center" wrapText="1"/>
    </xf>
    <xf numFmtId="0" fontId="25" fillId="0" borderId="2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83AF9B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ahx@shtvu.edu.cn" TargetMode="External"/><Relationship Id="rId1" Type="http://schemas.openxmlformats.org/officeDocument/2006/relationships/hyperlink" Target="mailto:jians@shtvu.edu.c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tabSelected="1" workbookViewId="0">
      <selection activeCell="K3" sqref="K3"/>
    </sheetView>
  </sheetViews>
  <sheetFormatPr defaultColWidth="9" defaultRowHeight="13.5"/>
  <cols>
    <col min="1" max="2" width="5.875" customWidth="1"/>
    <col min="3" max="3" width="13" customWidth="1"/>
    <col min="4" max="4" width="16.75" customWidth="1"/>
    <col min="5" max="5" width="16.25" customWidth="1"/>
    <col min="6" max="6" width="6.875" customWidth="1"/>
    <col min="7" max="7" width="14.75" customWidth="1"/>
    <col min="8" max="9" width="8.375" customWidth="1"/>
    <col min="10" max="10" width="8.375" hidden="1" customWidth="1"/>
    <col min="11" max="11" width="14.125" customWidth="1"/>
    <col min="12" max="12" width="16.125" customWidth="1"/>
    <col min="13" max="13" width="11.75" hidden="1" customWidth="1"/>
  </cols>
  <sheetData>
    <row r="1" spans="1:13" ht="24.95" customHeight="1">
      <c r="A1" s="109" t="s">
        <v>0</v>
      </c>
      <c r="B1" s="9"/>
      <c r="C1" s="110"/>
      <c r="D1" s="111"/>
      <c r="E1" s="110"/>
      <c r="F1" s="111"/>
      <c r="G1" s="112"/>
      <c r="H1" s="111"/>
      <c r="I1" s="111"/>
      <c r="J1" s="111"/>
      <c r="K1" s="112"/>
      <c r="L1" s="123"/>
      <c r="M1" s="9"/>
    </row>
    <row r="2" spans="1:13" ht="24.95" customHeight="1">
      <c r="A2" s="151" t="s">
        <v>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24" t="s">
        <v>2</v>
      </c>
    </row>
    <row r="3" spans="1:13" ht="24.95" customHeight="1">
      <c r="A3" s="113" t="s">
        <v>3</v>
      </c>
      <c r="B3" s="114" t="s">
        <v>4</v>
      </c>
      <c r="C3" s="115" t="s">
        <v>5</v>
      </c>
      <c r="D3" s="115" t="s">
        <v>6</v>
      </c>
      <c r="E3" s="115" t="s">
        <v>7</v>
      </c>
      <c r="F3" s="115" t="s">
        <v>8</v>
      </c>
      <c r="G3" s="115" t="s">
        <v>9</v>
      </c>
      <c r="H3" s="115" t="s">
        <v>10</v>
      </c>
      <c r="I3" s="125" t="s">
        <v>11</v>
      </c>
      <c r="J3" s="115" t="s">
        <v>12</v>
      </c>
      <c r="K3" s="125" t="s">
        <v>13</v>
      </c>
      <c r="L3" s="126" t="s">
        <v>14</v>
      </c>
      <c r="M3" s="127" t="s">
        <v>15</v>
      </c>
    </row>
    <row r="4" spans="1:13" ht="27">
      <c r="A4" s="152">
        <v>1</v>
      </c>
      <c r="B4" s="155" t="s">
        <v>16</v>
      </c>
      <c r="C4" s="152" t="s">
        <v>17</v>
      </c>
      <c r="D4" s="159" t="s">
        <v>18</v>
      </c>
      <c r="E4" s="152" t="s">
        <v>19</v>
      </c>
      <c r="F4" s="152">
        <v>200</v>
      </c>
      <c r="G4" s="116" t="s">
        <v>20</v>
      </c>
      <c r="H4" s="116">
        <v>2781</v>
      </c>
      <c r="I4" s="162">
        <v>8424</v>
      </c>
      <c r="J4" s="128" t="e">
        <f>VLOOKUP(B4,Sheet4!F:H,3,0)</f>
        <v>#N/A</v>
      </c>
      <c r="K4" s="129"/>
      <c r="L4" s="130"/>
      <c r="M4" s="131"/>
    </row>
    <row r="5" spans="1:13" ht="27">
      <c r="A5" s="153"/>
      <c r="B5" s="156"/>
      <c r="C5" s="153"/>
      <c r="D5" s="153"/>
      <c r="E5" s="153"/>
      <c r="F5" s="153"/>
      <c r="G5" s="116" t="s">
        <v>21</v>
      </c>
      <c r="H5" s="116">
        <v>5643</v>
      </c>
      <c r="I5" s="163"/>
      <c r="J5" s="128" t="e">
        <f>VLOOKUP(B5,Sheet4!F:H,3,0)</f>
        <v>#N/A</v>
      </c>
      <c r="K5" s="132" t="s">
        <v>22</v>
      </c>
      <c r="L5" s="133"/>
      <c r="M5" s="131" t="s">
        <v>23</v>
      </c>
    </row>
    <row r="6" spans="1:13" ht="14.25">
      <c r="A6" s="152">
        <v>2</v>
      </c>
      <c r="B6" s="155" t="s">
        <v>24</v>
      </c>
      <c r="C6" s="152" t="s">
        <v>25</v>
      </c>
      <c r="D6" s="152" t="s">
        <v>26</v>
      </c>
      <c r="E6" s="152" t="s">
        <v>27</v>
      </c>
      <c r="F6" s="152">
        <v>100</v>
      </c>
      <c r="G6" s="116" t="s">
        <v>25</v>
      </c>
      <c r="H6" s="116">
        <v>408</v>
      </c>
      <c r="I6" s="162">
        <v>614</v>
      </c>
      <c r="J6" s="128" t="e">
        <f>VLOOKUP(B6,Sheet4!F:H,3,0)</f>
        <v>#N/A</v>
      </c>
      <c r="K6" s="134"/>
      <c r="L6" s="135"/>
      <c r="M6" s="136"/>
    </row>
    <row r="7" spans="1:13" ht="27">
      <c r="A7" s="152"/>
      <c r="B7" s="153"/>
      <c r="C7" s="153"/>
      <c r="D7" s="160"/>
      <c r="E7" s="153"/>
      <c r="F7" s="153"/>
      <c r="G7" s="116" t="s">
        <v>28</v>
      </c>
      <c r="H7" s="116">
        <v>206</v>
      </c>
      <c r="I7" s="163"/>
      <c r="J7" s="128" t="e">
        <f>VLOOKUP(B7,Sheet4!F:H,3,0)</f>
        <v>#N/A</v>
      </c>
      <c r="K7" s="137" t="s">
        <v>29</v>
      </c>
      <c r="L7" s="135" t="s">
        <v>30</v>
      </c>
      <c r="M7" s="136" t="s">
        <v>31</v>
      </c>
    </row>
    <row r="8" spans="1:13" ht="27">
      <c r="A8" s="116">
        <v>3</v>
      </c>
      <c r="B8" s="117" t="s">
        <v>32</v>
      </c>
      <c r="C8" s="116" t="s">
        <v>33</v>
      </c>
      <c r="D8" s="116" t="s">
        <v>34</v>
      </c>
      <c r="E8" s="116" t="s">
        <v>35</v>
      </c>
      <c r="F8" s="116">
        <v>140</v>
      </c>
      <c r="G8" s="116" t="s">
        <v>33</v>
      </c>
      <c r="H8" s="116">
        <v>5121</v>
      </c>
      <c r="I8" s="128">
        <v>5121</v>
      </c>
      <c r="J8" s="128" t="e">
        <f>VLOOKUP(B8,Sheet4!F:H,3,0)</f>
        <v>#N/A</v>
      </c>
      <c r="K8" s="134"/>
      <c r="L8" s="135"/>
      <c r="M8" s="136"/>
    </row>
    <row r="9" spans="1:13" ht="27">
      <c r="A9" s="116">
        <v>4</v>
      </c>
      <c r="B9" s="117" t="s">
        <v>36</v>
      </c>
      <c r="C9" s="116" t="s">
        <v>37</v>
      </c>
      <c r="D9" s="116" t="s">
        <v>38</v>
      </c>
      <c r="E9" s="116" t="s">
        <v>39</v>
      </c>
      <c r="F9" s="116">
        <v>90</v>
      </c>
      <c r="G9" s="116" t="s">
        <v>37</v>
      </c>
      <c r="H9" s="116">
        <v>898</v>
      </c>
      <c r="I9" s="128">
        <v>898</v>
      </c>
      <c r="J9" s="128" t="e">
        <f>VLOOKUP(B9,Sheet4!F:H,3,0)</f>
        <v>#N/A</v>
      </c>
      <c r="K9" s="134"/>
      <c r="L9" s="135"/>
      <c r="M9" s="136" t="s">
        <v>40</v>
      </c>
    </row>
    <row r="10" spans="1:13" ht="27">
      <c r="A10" s="152">
        <v>5</v>
      </c>
      <c r="B10" s="155" t="s">
        <v>41</v>
      </c>
      <c r="C10" s="152" t="s">
        <v>42</v>
      </c>
      <c r="D10" s="152" t="s">
        <v>43</v>
      </c>
      <c r="E10" s="152" t="s">
        <v>44</v>
      </c>
      <c r="F10" s="152">
        <v>280</v>
      </c>
      <c r="G10" s="116" t="s">
        <v>45</v>
      </c>
      <c r="H10" s="116">
        <v>8069</v>
      </c>
      <c r="I10" s="162">
        <v>8105</v>
      </c>
      <c r="J10" s="128" t="e">
        <f>VLOOKUP(B10,Sheet4!F:H,3,0)</f>
        <v>#N/A</v>
      </c>
      <c r="K10" s="134"/>
      <c r="L10" s="138"/>
      <c r="M10" s="136" t="s">
        <v>46</v>
      </c>
    </row>
    <row r="11" spans="1:13" ht="27">
      <c r="A11" s="153"/>
      <c r="B11" s="153"/>
      <c r="C11" s="153"/>
      <c r="D11" s="153"/>
      <c r="E11" s="153"/>
      <c r="F11" s="153"/>
      <c r="G11" s="116" t="s">
        <v>47</v>
      </c>
      <c r="H11" s="116">
        <v>36</v>
      </c>
      <c r="I11" s="163"/>
      <c r="J11" s="128" t="e">
        <f>VLOOKUP(B11,Sheet4!F:H,3,0)</f>
        <v>#N/A</v>
      </c>
      <c r="K11" s="132" t="s">
        <v>48</v>
      </c>
      <c r="L11" s="133" t="s">
        <v>49</v>
      </c>
      <c r="M11" s="136"/>
    </row>
    <row r="12" spans="1:13" ht="27">
      <c r="A12" s="116">
        <v>6</v>
      </c>
      <c r="B12" s="117" t="s">
        <v>50</v>
      </c>
      <c r="C12" s="120" t="s">
        <v>51</v>
      </c>
      <c r="D12" s="121" t="s">
        <v>52</v>
      </c>
      <c r="E12" s="120" t="s">
        <v>53</v>
      </c>
      <c r="F12" s="120">
        <v>190</v>
      </c>
      <c r="G12" s="116" t="s">
        <v>54</v>
      </c>
      <c r="H12" s="116">
        <v>7420</v>
      </c>
      <c r="I12" s="128">
        <v>7420</v>
      </c>
      <c r="J12" s="128" t="e">
        <f>VLOOKUP(B12,Sheet4!F:H,3,0)</f>
        <v>#N/A</v>
      </c>
      <c r="K12" s="134"/>
      <c r="L12" s="135"/>
      <c r="M12" s="136"/>
    </row>
    <row r="13" spans="1:13" ht="14.25">
      <c r="A13" s="152">
        <v>7</v>
      </c>
      <c r="B13" s="155" t="s">
        <v>55</v>
      </c>
      <c r="C13" s="152" t="s">
        <v>56</v>
      </c>
      <c r="D13" s="152" t="s">
        <v>57</v>
      </c>
      <c r="E13" s="152" t="s">
        <v>58</v>
      </c>
      <c r="F13" s="152">
        <v>160</v>
      </c>
      <c r="G13" s="116" t="s">
        <v>56</v>
      </c>
      <c r="H13" s="116">
        <v>3632</v>
      </c>
      <c r="I13" s="162">
        <v>3746</v>
      </c>
      <c r="J13" s="128" t="e">
        <f>VLOOKUP(B13,Sheet4!F:H,3,0)</f>
        <v>#N/A</v>
      </c>
      <c r="K13" s="134"/>
      <c r="L13" s="133"/>
      <c r="M13" s="136"/>
    </row>
    <row r="14" spans="1:13" ht="27">
      <c r="A14" s="152"/>
      <c r="B14" s="154"/>
      <c r="C14" s="154"/>
      <c r="D14" s="160"/>
      <c r="E14" s="153"/>
      <c r="F14" s="154"/>
      <c r="G14" s="116" t="s">
        <v>59</v>
      </c>
      <c r="H14" s="116">
        <v>114</v>
      </c>
      <c r="I14" s="163"/>
      <c r="J14" s="128" t="e">
        <f>VLOOKUP(B14,Sheet4!F:H,3,0)</f>
        <v>#N/A</v>
      </c>
      <c r="K14" s="132" t="s">
        <v>60</v>
      </c>
      <c r="L14" s="135" t="s">
        <v>61</v>
      </c>
      <c r="M14" s="136"/>
    </row>
    <row r="15" spans="1:13" ht="27">
      <c r="A15" s="120">
        <v>8</v>
      </c>
      <c r="B15" s="122" t="s">
        <v>62</v>
      </c>
      <c r="C15" s="120" t="s">
        <v>63</v>
      </c>
      <c r="D15" s="116" t="s">
        <v>64</v>
      </c>
      <c r="E15" s="120" t="s">
        <v>65</v>
      </c>
      <c r="F15" s="120">
        <v>180</v>
      </c>
      <c r="G15" s="116" t="s">
        <v>63</v>
      </c>
      <c r="H15" s="116">
        <v>7395</v>
      </c>
      <c r="I15" s="128">
        <v>7395</v>
      </c>
      <c r="J15" s="128" t="e">
        <f>VLOOKUP(B15,Sheet4!F:H,3,0)</f>
        <v>#N/A</v>
      </c>
      <c r="K15" s="132"/>
      <c r="L15" s="133"/>
      <c r="M15" s="136"/>
    </row>
    <row r="16" spans="1:13" ht="27">
      <c r="A16" s="116">
        <v>9</v>
      </c>
      <c r="B16" s="117" t="s">
        <v>66</v>
      </c>
      <c r="C16" s="116" t="s">
        <v>67</v>
      </c>
      <c r="D16" s="116" t="s">
        <v>68</v>
      </c>
      <c r="E16" s="116" t="s">
        <v>69</v>
      </c>
      <c r="F16" s="116">
        <v>400</v>
      </c>
      <c r="G16" s="116" t="s">
        <v>67</v>
      </c>
      <c r="H16" s="116">
        <v>7277</v>
      </c>
      <c r="I16" s="128">
        <v>7277</v>
      </c>
      <c r="J16" s="128" t="e">
        <f>VLOOKUP(B16,Sheet4!F:H,3,0)</f>
        <v>#N/A</v>
      </c>
      <c r="K16" s="132"/>
      <c r="L16" s="139"/>
      <c r="M16" s="136" t="s">
        <v>70</v>
      </c>
    </row>
    <row r="17" spans="1:13" ht="27">
      <c r="A17" s="116">
        <v>10</v>
      </c>
      <c r="B17" s="117" t="s">
        <v>71</v>
      </c>
      <c r="C17" s="116" t="s">
        <v>72</v>
      </c>
      <c r="D17" s="116" t="s">
        <v>73</v>
      </c>
      <c r="E17" s="116" t="s">
        <v>74</v>
      </c>
      <c r="F17" s="116">
        <v>290</v>
      </c>
      <c r="G17" s="116" t="s">
        <v>72</v>
      </c>
      <c r="H17" s="116">
        <v>4766</v>
      </c>
      <c r="I17" s="128">
        <v>4766</v>
      </c>
      <c r="J17" s="128" t="e">
        <f>VLOOKUP(B17,Sheet4!F:H,3,0)</f>
        <v>#N/A</v>
      </c>
      <c r="K17" s="134"/>
      <c r="L17" s="135"/>
      <c r="M17" s="136"/>
    </row>
    <row r="18" spans="1:13" ht="27">
      <c r="A18" s="116">
        <v>11</v>
      </c>
      <c r="B18" s="117" t="s">
        <v>75</v>
      </c>
      <c r="C18" s="116" t="s">
        <v>76</v>
      </c>
      <c r="D18" s="116" t="s">
        <v>77</v>
      </c>
      <c r="E18" s="116" t="s">
        <v>78</v>
      </c>
      <c r="F18" s="116">
        <v>150</v>
      </c>
      <c r="G18" s="116" t="s">
        <v>79</v>
      </c>
      <c r="H18" s="116">
        <v>4390</v>
      </c>
      <c r="I18" s="128">
        <v>4390</v>
      </c>
      <c r="J18" s="128" t="e">
        <f>VLOOKUP(B18,Sheet4!F:H,3,0)</f>
        <v>#N/A</v>
      </c>
      <c r="K18" s="134"/>
      <c r="L18" s="133"/>
      <c r="M18" s="136"/>
    </row>
    <row r="19" spans="1:13" ht="40.5">
      <c r="A19" s="116">
        <v>12</v>
      </c>
      <c r="B19" s="117" t="s">
        <v>80</v>
      </c>
      <c r="C19" s="116" t="s">
        <v>81</v>
      </c>
      <c r="D19" s="118" t="s">
        <v>82</v>
      </c>
      <c r="E19" s="116" t="s">
        <v>83</v>
      </c>
      <c r="F19" s="116">
        <v>150</v>
      </c>
      <c r="G19" s="116" t="s">
        <v>84</v>
      </c>
      <c r="H19" s="116">
        <v>2186</v>
      </c>
      <c r="I19" s="128">
        <v>2186</v>
      </c>
      <c r="J19" s="128" t="e">
        <f>VLOOKUP(B19,Sheet4!F:H,3,0)</f>
        <v>#N/A</v>
      </c>
      <c r="K19" s="132"/>
      <c r="L19" s="139"/>
      <c r="M19" s="131" t="s">
        <v>85</v>
      </c>
    </row>
    <row r="20" spans="1:13" ht="27">
      <c r="A20" s="116">
        <v>13</v>
      </c>
      <c r="B20" s="117" t="s">
        <v>86</v>
      </c>
      <c r="C20" s="116" t="s">
        <v>87</v>
      </c>
      <c r="D20" s="116" t="s">
        <v>88</v>
      </c>
      <c r="E20" s="116" t="s">
        <v>89</v>
      </c>
      <c r="F20" s="116">
        <v>225</v>
      </c>
      <c r="G20" s="116" t="s">
        <v>87</v>
      </c>
      <c r="H20" s="116">
        <v>4607</v>
      </c>
      <c r="I20" s="128">
        <v>4607</v>
      </c>
      <c r="J20" s="128" t="e">
        <f>VLOOKUP(B20,Sheet4!F:H,3,0)</f>
        <v>#N/A</v>
      </c>
      <c r="K20" s="134"/>
      <c r="L20" s="133"/>
      <c r="M20" s="131" t="s">
        <v>90</v>
      </c>
    </row>
    <row r="21" spans="1:13" ht="27">
      <c r="A21" s="152">
        <v>14</v>
      </c>
      <c r="B21" s="155" t="s">
        <v>91</v>
      </c>
      <c r="C21" s="152" t="s">
        <v>92</v>
      </c>
      <c r="D21" s="152" t="s">
        <v>93</v>
      </c>
      <c r="E21" s="152" t="s">
        <v>94</v>
      </c>
      <c r="F21" s="152">
        <v>30</v>
      </c>
      <c r="G21" s="116" t="s">
        <v>92</v>
      </c>
      <c r="H21" s="116">
        <v>0</v>
      </c>
      <c r="I21" s="162">
        <v>95</v>
      </c>
      <c r="J21" s="128" t="e">
        <f>VLOOKUP(B21,Sheet4!F:H,3,0)</f>
        <v>#N/A</v>
      </c>
      <c r="K21" s="134"/>
      <c r="L21" s="133"/>
      <c r="M21" s="136"/>
    </row>
    <row r="22" spans="1:13" ht="27">
      <c r="A22" s="153"/>
      <c r="B22" s="153"/>
      <c r="C22" s="153"/>
      <c r="D22" s="160"/>
      <c r="E22" s="153"/>
      <c r="F22" s="153"/>
      <c r="G22" s="116" t="s">
        <v>95</v>
      </c>
      <c r="H22" s="116">
        <v>95</v>
      </c>
      <c r="I22" s="163"/>
      <c r="J22" s="128" t="e">
        <f>VLOOKUP(B22,Sheet4!F:H,3,0)</f>
        <v>#N/A</v>
      </c>
      <c r="K22" s="134" t="s">
        <v>96</v>
      </c>
      <c r="L22" s="140" t="s">
        <v>97</v>
      </c>
      <c r="M22" s="136"/>
    </row>
    <row r="23" spans="1:13" ht="27">
      <c r="A23" s="116">
        <v>15</v>
      </c>
      <c r="B23" s="117" t="s">
        <v>98</v>
      </c>
      <c r="C23" s="116" t="s">
        <v>99</v>
      </c>
      <c r="D23" s="118" t="s">
        <v>100</v>
      </c>
      <c r="E23" s="116" t="s">
        <v>101</v>
      </c>
      <c r="F23" s="116">
        <v>80</v>
      </c>
      <c r="G23" s="116" t="s">
        <v>99</v>
      </c>
      <c r="H23" s="116">
        <v>2600</v>
      </c>
      <c r="I23" s="128">
        <v>2600</v>
      </c>
      <c r="J23" s="128" t="e">
        <f>VLOOKUP(B23,Sheet4!F:H,3,0)</f>
        <v>#N/A</v>
      </c>
      <c r="K23" s="132"/>
      <c r="L23" s="133"/>
      <c r="M23" s="131" t="s">
        <v>102</v>
      </c>
    </row>
    <row r="24" spans="1:13">
      <c r="A24" s="152">
        <v>16</v>
      </c>
      <c r="B24" s="155" t="s">
        <v>103</v>
      </c>
      <c r="C24" s="152" t="s">
        <v>104</v>
      </c>
      <c r="D24" s="152" t="s">
        <v>105</v>
      </c>
      <c r="E24" s="152" t="s">
        <v>106</v>
      </c>
      <c r="F24" s="152">
        <v>190</v>
      </c>
      <c r="G24" s="116" t="s">
        <v>104</v>
      </c>
      <c r="H24" s="116">
        <v>2681</v>
      </c>
      <c r="I24" s="162">
        <v>3056</v>
      </c>
      <c r="J24" s="128" t="e">
        <f>VLOOKUP(B24,Sheet4!F:H,3,0)</f>
        <v>#N/A</v>
      </c>
      <c r="K24" s="134"/>
      <c r="L24" s="133"/>
      <c r="M24" s="141" t="s">
        <v>107</v>
      </c>
    </row>
    <row r="25" spans="1:13" ht="27">
      <c r="A25" s="154"/>
      <c r="B25" s="154"/>
      <c r="C25" s="154"/>
      <c r="D25" s="161"/>
      <c r="E25" s="154"/>
      <c r="F25" s="154"/>
      <c r="G25" s="116" t="s">
        <v>108</v>
      </c>
      <c r="H25" s="116">
        <v>0</v>
      </c>
      <c r="I25" s="164"/>
      <c r="J25" s="128" t="e">
        <f>VLOOKUP(B25,Sheet4!F:H,3,0)</f>
        <v>#N/A</v>
      </c>
      <c r="K25" s="134" t="s">
        <v>109</v>
      </c>
      <c r="L25" s="133" t="s">
        <v>110</v>
      </c>
      <c r="M25" s="142"/>
    </row>
    <row r="26" spans="1:13" ht="27">
      <c r="A26" s="153"/>
      <c r="B26" s="153"/>
      <c r="C26" s="153"/>
      <c r="D26" s="160"/>
      <c r="E26" s="153"/>
      <c r="F26" s="153"/>
      <c r="G26" s="116" t="s">
        <v>111</v>
      </c>
      <c r="H26" s="116">
        <v>375</v>
      </c>
      <c r="I26" s="163"/>
      <c r="J26" s="128" t="e">
        <f>VLOOKUP(B26,Sheet4!F:H,3,0)</f>
        <v>#N/A</v>
      </c>
      <c r="K26" s="143" t="s">
        <v>112</v>
      </c>
      <c r="L26" s="133" t="s">
        <v>113</v>
      </c>
      <c r="M26" s="142"/>
    </row>
    <row r="27" spans="1:13" ht="54">
      <c r="A27" s="116">
        <v>17</v>
      </c>
      <c r="B27" s="117" t="s">
        <v>114</v>
      </c>
      <c r="C27" s="116" t="s">
        <v>115</v>
      </c>
      <c r="D27" s="116" t="s">
        <v>116</v>
      </c>
      <c r="E27" s="116" t="s">
        <v>117</v>
      </c>
      <c r="F27" s="116">
        <v>200</v>
      </c>
      <c r="G27" s="116" t="s">
        <v>115</v>
      </c>
      <c r="H27" s="116">
        <v>10893</v>
      </c>
      <c r="I27" s="128">
        <v>10893</v>
      </c>
      <c r="J27" s="128" t="e">
        <f>VLOOKUP(B27,Sheet4!F:H,3,0)</f>
        <v>#N/A</v>
      </c>
      <c r="K27" s="132"/>
      <c r="L27" s="139"/>
      <c r="M27" s="131" t="s">
        <v>118</v>
      </c>
    </row>
    <row r="28" spans="1:13" ht="27">
      <c r="A28" s="116">
        <v>18</v>
      </c>
      <c r="B28" s="122" t="s">
        <v>119</v>
      </c>
      <c r="C28" s="120" t="s">
        <v>120</v>
      </c>
      <c r="D28" s="121" t="s">
        <v>121</v>
      </c>
      <c r="E28" s="120" t="s">
        <v>122</v>
      </c>
      <c r="F28" s="120">
        <v>90</v>
      </c>
      <c r="G28" s="116" t="s">
        <v>120</v>
      </c>
      <c r="H28" s="116">
        <v>1512</v>
      </c>
      <c r="I28" s="128">
        <v>1512</v>
      </c>
      <c r="J28" s="128" t="e">
        <f>VLOOKUP(B28,Sheet4!F:H,3,0)</f>
        <v>#N/A</v>
      </c>
      <c r="K28" s="134"/>
      <c r="L28" s="133"/>
      <c r="M28" s="131" t="s">
        <v>123</v>
      </c>
    </row>
    <row r="29" spans="1:13" ht="14.25">
      <c r="A29" s="152">
        <v>19</v>
      </c>
      <c r="B29" s="155" t="s">
        <v>124</v>
      </c>
      <c r="C29" s="152" t="s">
        <v>125</v>
      </c>
      <c r="D29" s="152" t="s">
        <v>126</v>
      </c>
      <c r="E29" s="152" t="s">
        <v>127</v>
      </c>
      <c r="F29" s="152">
        <v>120</v>
      </c>
      <c r="G29" s="116" t="s">
        <v>125</v>
      </c>
      <c r="H29" s="116">
        <v>1401</v>
      </c>
      <c r="I29" s="162">
        <v>1405</v>
      </c>
      <c r="J29" s="128" t="e">
        <f>VLOOKUP(B29,Sheet4!F:H,3,0)</f>
        <v>#N/A</v>
      </c>
      <c r="K29" s="134"/>
      <c r="L29" s="133"/>
      <c r="M29" s="136"/>
    </row>
    <row r="30" spans="1:13" ht="27">
      <c r="A30" s="152"/>
      <c r="B30" s="153"/>
      <c r="C30" s="153"/>
      <c r="D30" s="160"/>
      <c r="E30" s="153"/>
      <c r="F30" s="153"/>
      <c r="G30" s="116" t="s">
        <v>128</v>
      </c>
      <c r="H30" s="116">
        <v>4</v>
      </c>
      <c r="I30" s="163"/>
      <c r="J30" s="128" t="e">
        <f>VLOOKUP(B30,Sheet4!F:H,3,0)</f>
        <v>#N/A</v>
      </c>
      <c r="K30" s="134" t="s">
        <v>129</v>
      </c>
      <c r="L30" s="140" t="s">
        <v>130</v>
      </c>
      <c r="M30" s="136"/>
    </row>
    <row r="31" spans="1:13" ht="14.25">
      <c r="A31" s="152">
        <v>20</v>
      </c>
      <c r="B31" s="155" t="s">
        <v>131</v>
      </c>
      <c r="C31" s="152" t="s">
        <v>132</v>
      </c>
      <c r="D31" s="152" t="s">
        <v>133</v>
      </c>
      <c r="E31" s="152" t="s">
        <v>134</v>
      </c>
      <c r="F31" s="152">
        <v>120</v>
      </c>
      <c r="G31" s="116" t="s">
        <v>132</v>
      </c>
      <c r="H31" s="116">
        <v>1342</v>
      </c>
      <c r="I31" s="162">
        <v>1345</v>
      </c>
      <c r="J31" s="128" t="e">
        <f>VLOOKUP(B31,Sheet4!F:H,3,0)</f>
        <v>#N/A</v>
      </c>
      <c r="K31" s="134"/>
      <c r="L31" s="133"/>
      <c r="M31" s="136" t="s">
        <v>135</v>
      </c>
    </row>
    <row r="32" spans="1:13" ht="27">
      <c r="A32" s="154"/>
      <c r="B32" s="157"/>
      <c r="C32" s="154"/>
      <c r="D32" s="161"/>
      <c r="E32" s="154"/>
      <c r="F32" s="153"/>
      <c r="G32" s="116" t="s">
        <v>136</v>
      </c>
      <c r="H32" s="116">
        <v>0</v>
      </c>
      <c r="I32" s="164"/>
      <c r="J32" s="128" t="e">
        <f>VLOOKUP(B32,Sheet4!F:H,3,0)</f>
        <v>#N/A</v>
      </c>
      <c r="K32" s="134" t="s">
        <v>137</v>
      </c>
      <c r="L32" s="140" t="s">
        <v>138</v>
      </c>
      <c r="M32" s="136"/>
    </row>
    <row r="33" spans="1:13" ht="27">
      <c r="A33" s="153"/>
      <c r="B33" s="156"/>
      <c r="C33" s="153"/>
      <c r="D33" s="160"/>
      <c r="E33" s="153"/>
      <c r="F33" s="119"/>
      <c r="G33" s="116" t="s">
        <v>139</v>
      </c>
      <c r="H33" s="116">
        <v>3</v>
      </c>
      <c r="I33" s="163"/>
      <c r="J33" s="128" t="e">
        <f>VLOOKUP(B33,Sheet4!F:H,3,0)</f>
        <v>#N/A</v>
      </c>
      <c r="K33" s="134" t="s">
        <v>140</v>
      </c>
      <c r="L33" s="133" t="s">
        <v>141</v>
      </c>
      <c r="M33" s="136"/>
    </row>
    <row r="34" spans="1:13" ht="27">
      <c r="A34" s="116">
        <v>21</v>
      </c>
      <c r="B34" s="117" t="s">
        <v>142</v>
      </c>
      <c r="C34" s="116" t="s">
        <v>143</v>
      </c>
      <c r="D34" s="116" t="s">
        <v>144</v>
      </c>
      <c r="E34" s="116" t="s">
        <v>145</v>
      </c>
      <c r="F34" s="116">
        <v>100</v>
      </c>
      <c r="G34" s="116" t="s">
        <v>146</v>
      </c>
      <c r="H34" s="116">
        <v>5090</v>
      </c>
      <c r="I34" s="128">
        <v>5090</v>
      </c>
      <c r="J34" s="128" t="e">
        <f>VLOOKUP(B34,Sheet4!F:H,3,0)</f>
        <v>#N/A</v>
      </c>
      <c r="K34" s="134"/>
      <c r="L34" s="135"/>
      <c r="M34" s="136"/>
    </row>
    <row r="35" spans="1:13" ht="27">
      <c r="A35" s="116">
        <v>22</v>
      </c>
      <c r="B35" s="117" t="s">
        <v>147</v>
      </c>
      <c r="C35" s="116" t="s">
        <v>148</v>
      </c>
      <c r="D35" s="116" t="s">
        <v>149</v>
      </c>
      <c r="E35" s="116" t="s">
        <v>150</v>
      </c>
      <c r="F35" s="116">
        <v>45</v>
      </c>
      <c r="G35" s="116" t="s">
        <v>148</v>
      </c>
      <c r="H35" s="116">
        <v>1114</v>
      </c>
      <c r="I35" s="128">
        <v>1114</v>
      </c>
      <c r="J35" s="128" t="e">
        <f>VLOOKUP(B35,Sheet4!F:H,3,0)</f>
        <v>#N/A</v>
      </c>
      <c r="K35" s="132"/>
      <c r="L35" s="135"/>
      <c r="M35" s="136"/>
    </row>
    <row r="36" spans="1:13" ht="14.25">
      <c r="A36" s="152">
        <v>23</v>
      </c>
      <c r="B36" s="155" t="s">
        <v>151</v>
      </c>
      <c r="C36" s="152" t="s">
        <v>152</v>
      </c>
      <c r="D36" s="152" t="s">
        <v>153</v>
      </c>
      <c r="E36" s="152" t="s">
        <v>154</v>
      </c>
      <c r="F36" s="152">
        <v>200</v>
      </c>
      <c r="G36" s="116" t="s">
        <v>155</v>
      </c>
      <c r="H36" s="116">
        <v>17</v>
      </c>
      <c r="I36" s="162">
        <v>12223</v>
      </c>
      <c r="J36" s="128" t="e">
        <f>VLOOKUP(B36,Sheet4!F:H,3,0)</f>
        <v>#N/A</v>
      </c>
      <c r="K36" s="134"/>
      <c r="L36" s="135"/>
      <c r="M36" s="136"/>
    </row>
    <row r="37" spans="1:13" ht="27">
      <c r="A37" s="153"/>
      <c r="B37" s="153"/>
      <c r="C37" s="153"/>
      <c r="D37" s="153"/>
      <c r="E37" s="153"/>
      <c r="F37" s="153"/>
      <c r="G37" s="116" t="s">
        <v>152</v>
      </c>
      <c r="H37" s="116">
        <v>12206</v>
      </c>
      <c r="I37" s="163"/>
      <c r="J37" s="128" t="e">
        <f>VLOOKUP(B37,Sheet4!F:H,3,0)</f>
        <v>#N/A</v>
      </c>
      <c r="K37" s="132" t="s">
        <v>156</v>
      </c>
      <c r="L37" s="144" t="s">
        <v>157</v>
      </c>
      <c r="M37" s="131" t="s">
        <v>158</v>
      </c>
    </row>
    <row r="38" spans="1:13" ht="27">
      <c r="A38" s="116">
        <v>24</v>
      </c>
      <c r="B38" s="122" t="s">
        <v>159</v>
      </c>
      <c r="C38" s="120" t="s">
        <v>160</v>
      </c>
      <c r="D38" s="121" t="s">
        <v>161</v>
      </c>
      <c r="E38" s="120" t="s">
        <v>162</v>
      </c>
      <c r="F38" s="120">
        <v>54</v>
      </c>
      <c r="G38" s="116" t="s">
        <v>160</v>
      </c>
      <c r="H38" s="116">
        <v>38</v>
      </c>
      <c r="I38" s="128">
        <v>38</v>
      </c>
      <c r="J38" s="128" t="e">
        <f>VLOOKUP(B38,Sheet4!F:H,3,0)</f>
        <v>#N/A</v>
      </c>
      <c r="K38" s="132"/>
      <c r="L38" s="139"/>
      <c r="M38" s="136" t="s">
        <v>163</v>
      </c>
    </row>
    <row r="39" spans="1:13" ht="27">
      <c r="A39" s="116">
        <v>25</v>
      </c>
      <c r="B39" s="117" t="s">
        <v>164</v>
      </c>
      <c r="C39" s="116" t="s">
        <v>165</v>
      </c>
      <c r="D39" s="116" t="s">
        <v>166</v>
      </c>
      <c r="E39" s="116" t="s">
        <v>167</v>
      </c>
      <c r="F39" s="116">
        <v>330</v>
      </c>
      <c r="G39" s="116" t="s">
        <v>168</v>
      </c>
      <c r="H39" s="116">
        <v>10611</v>
      </c>
      <c r="I39" s="128">
        <v>10611</v>
      </c>
      <c r="J39" s="128" t="e">
        <f>VLOOKUP(B39,Sheet4!F:H,3,0)</f>
        <v>#N/A</v>
      </c>
      <c r="K39" s="134"/>
      <c r="L39" s="133"/>
      <c r="M39" s="136"/>
    </row>
    <row r="40" spans="1:13" ht="27">
      <c r="A40" s="116">
        <v>26</v>
      </c>
      <c r="B40" s="117" t="s">
        <v>169</v>
      </c>
      <c r="C40" s="116" t="s">
        <v>170</v>
      </c>
      <c r="D40" s="116" t="s">
        <v>171</v>
      </c>
      <c r="E40" s="116" t="s">
        <v>172</v>
      </c>
      <c r="F40" s="116">
        <v>65</v>
      </c>
      <c r="G40" s="116" t="s">
        <v>170</v>
      </c>
      <c r="H40" s="116">
        <v>443</v>
      </c>
      <c r="I40" s="128">
        <v>443</v>
      </c>
      <c r="J40" s="128" t="e">
        <f>VLOOKUP(B40,Sheet4!F:H,3,0)</f>
        <v>#N/A</v>
      </c>
      <c r="K40" s="134"/>
      <c r="L40" s="133"/>
      <c r="M40" s="136"/>
    </row>
    <row r="41" spans="1:13" ht="27">
      <c r="A41" s="116">
        <v>27</v>
      </c>
      <c r="B41" s="117" t="s">
        <v>173</v>
      </c>
      <c r="C41" s="116" t="s">
        <v>174</v>
      </c>
      <c r="D41" s="116" t="s">
        <v>175</v>
      </c>
      <c r="E41" s="116" t="s">
        <v>176</v>
      </c>
      <c r="F41" s="116">
        <v>240</v>
      </c>
      <c r="G41" s="116" t="s">
        <v>174</v>
      </c>
      <c r="H41" s="116">
        <v>2528</v>
      </c>
      <c r="I41" s="128">
        <v>2528</v>
      </c>
      <c r="J41" s="128" t="e">
        <f>VLOOKUP(B41,Sheet4!F:H,3,0)</f>
        <v>#N/A</v>
      </c>
      <c r="K41" s="134"/>
      <c r="L41" s="133"/>
      <c r="M41" s="136" t="s">
        <v>177</v>
      </c>
    </row>
    <row r="42" spans="1:13" ht="27">
      <c r="A42" s="116">
        <v>28</v>
      </c>
      <c r="B42" s="117" t="s">
        <v>178</v>
      </c>
      <c r="C42" s="116" t="s">
        <v>179</v>
      </c>
      <c r="D42" s="116" t="s">
        <v>180</v>
      </c>
      <c r="E42" s="116" t="s">
        <v>181</v>
      </c>
      <c r="F42" s="116">
        <v>80</v>
      </c>
      <c r="G42" s="116" t="s">
        <v>179</v>
      </c>
      <c r="H42" s="116">
        <v>5029</v>
      </c>
      <c r="I42" s="128">
        <v>5029</v>
      </c>
      <c r="J42" s="128" t="e">
        <f>VLOOKUP(B42,Sheet4!F:H,3,0)</f>
        <v>#N/A</v>
      </c>
      <c r="K42" s="134"/>
      <c r="L42" s="133"/>
      <c r="M42" s="136"/>
    </row>
    <row r="43" spans="1:13" ht="27">
      <c r="A43" s="116">
        <v>29</v>
      </c>
      <c r="B43" s="117" t="s">
        <v>182</v>
      </c>
      <c r="C43" s="116" t="s">
        <v>183</v>
      </c>
      <c r="D43" s="116" t="s">
        <v>184</v>
      </c>
      <c r="E43" s="116" t="s">
        <v>185</v>
      </c>
      <c r="F43" s="116">
        <v>140</v>
      </c>
      <c r="G43" s="116" t="s">
        <v>186</v>
      </c>
      <c r="H43" s="116">
        <v>10320</v>
      </c>
      <c r="I43" s="128">
        <v>10320</v>
      </c>
      <c r="J43" s="128" t="e">
        <f>VLOOKUP(B43,Sheet4!F:H,3,0)</f>
        <v>#N/A</v>
      </c>
      <c r="K43" s="134"/>
      <c r="L43" s="135"/>
      <c r="M43" s="136"/>
    </row>
    <row r="44" spans="1:13" ht="27">
      <c r="A44" s="116">
        <v>30</v>
      </c>
      <c r="B44" s="117" t="s">
        <v>187</v>
      </c>
      <c r="C44" s="116" t="s">
        <v>188</v>
      </c>
      <c r="D44" s="116" t="s">
        <v>189</v>
      </c>
      <c r="E44" s="116" t="s">
        <v>190</v>
      </c>
      <c r="F44" s="116">
        <v>60</v>
      </c>
      <c r="G44" s="116" t="s">
        <v>191</v>
      </c>
      <c r="H44" s="116">
        <v>1347</v>
      </c>
      <c r="I44" s="128">
        <v>1347</v>
      </c>
      <c r="J44" s="128" t="e">
        <f>VLOOKUP(B44,Sheet4!F:H,3,0)</f>
        <v>#N/A</v>
      </c>
      <c r="K44" s="132" t="s">
        <v>192</v>
      </c>
      <c r="L44" s="133"/>
      <c r="M44" s="131" t="s">
        <v>193</v>
      </c>
    </row>
    <row r="45" spans="1:13" ht="27">
      <c r="A45" s="116">
        <v>31</v>
      </c>
      <c r="B45" s="117" t="s">
        <v>194</v>
      </c>
      <c r="C45" s="116" t="s">
        <v>195</v>
      </c>
      <c r="D45" s="118" t="s">
        <v>196</v>
      </c>
      <c r="E45" s="116" t="s">
        <v>197</v>
      </c>
      <c r="F45" s="116">
        <v>120</v>
      </c>
      <c r="G45" s="116" t="s">
        <v>198</v>
      </c>
      <c r="H45" s="116">
        <v>952</v>
      </c>
      <c r="I45" s="128">
        <v>952</v>
      </c>
      <c r="J45" s="128" t="e">
        <f>VLOOKUP(B45,Sheet4!F:H,3,0)</f>
        <v>#N/A</v>
      </c>
      <c r="K45" s="134"/>
      <c r="L45" s="133"/>
      <c r="M45" s="136"/>
    </row>
    <row r="46" spans="1:13" ht="27">
      <c r="A46" s="116">
        <v>32</v>
      </c>
      <c r="B46" s="117" t="s">
        <v>199</v>
      </c>
      <c r="C46" s="116" t="s">
        <v>200</v>
      </c>
      <c r="D46" s="116" t="s">
        <v>201</v>
      </c>
      <c r="E46" s="116" t="s">
        <v>202</v>
      </c>
      <c r="F46" s="116">
        <v>90</v>
      </c>
      <c r="G46" s="116" t="s">
        <v>200</v>
      </c>
      <c r="H46" s="116">
        <v>4292</v>
      </c>
      <c r="I46" s="128">
        <v>4292</v>
      </c>
      <c r="J46" s="128" t="e">
        <f>VLOOKUP(B46,Sheet4!F:H,3,0)</f>
        <v>#N/A</v>
      </c>
      <c r="K46" s="132"/>
      <c r="L46" s="139"/>
      <c r="M46" s="131" t="s">
        <v>203</v>
      </c>
    </row>
    <row r="47" spans="1:13" ht="27">
      <c r="A47" s="116">
        <v>33</v>
      </c>
      <c r="B47" s="117" t="s">
        <v>204</v>
      </c>
      <c r="C47" s="116" t="s">
        <v>205</v>
      </c>
      <c r="D47" s="116" t="s">
        <v>206</v>
      </c>
      <c r="E47" s="116" t="s">
        <v>207</v>
      </c>
      <c r="F47" s="116">
        <v>220</v>
      </c>
      <c r="G47" s="116" t="s">
        <v>205</v>
      </c>
      <c r="H47" s="116">
        <v>1350</v>
      </c>
      <c r="I47" s="128">
        <v>1350</v>
      </c>
      <c r="J47" s="128" t="e">
        <f>VLOOKUP(B47,Sheet4!F:H,3,0)</f>
        <v>#N/A</v>
      </c>
      <c r="K47" s="145"/>
      <c r="L47" s="139"/>
      <c r="M47" s="136"/>
    </row>
    <row r="48" spans="1:13" ht="14.25">
      <c r="A48" s="152">
        <v>34</v>
      </c>
      <c r="B48" s="155" t="s">
        <v>208</v>
      </c>
      <c r="C48" s="152" t="s">
        <v>209</v>
      </c>
      <c r="D48" s="152" t="s">
        <v>210</v>
      </c>
      <c r="E48" s="152" t="s">
        <v>211</v>
      </c>
      <c r="F48" s="152">
        <v>110</v>
      </c>
      <c r="G48" s="116" t="s">
        <v>209</v>
      </c>
      <c r="H48" s="116">
        <v>895</v>
      </c>
      <c r="I48" s="162">
        <v>1394</v>
      </c>
      <c r="J48" s="129" t="e">
        <f>VLOOKUP(B48,Sheet4!F:H,3,0)</f>
        <v>#N/A</v>
      </c>
      <c r="K48" s="146"/>
      <c r="L48" s="133"/>
      <c r="M48" s="136"/>
    </row>
    <row r="49" spans="1:13" ht="27">
      <c r="A49" s="153"/>
      <c r="B49" s="153"/>
      <c r="C49" s="153"/>
      <c r="D49" s="160"/>
      <c r="E49" s="153"/>
      <c r="F49" s="152"/>
      <c r="G49" s="116" t="s">
        <v>212</v>
      </c>
      <c r="H49" s="116">
        <v>499</v>
      </c>
      <c r="I49" s="163"/>
      <c r="J49" s="129" t="e">
        <f>VLOOKUP(B49,Sheet4!F:H,3,0)</f>
        <v>#N/A</v>
      </c>
      <c r="K49" s="146" t="s">
        <v>213</v>
      </c>
      <c r="L49" s="140" t="s">
        <v>214</v>
      </c>
      <c r="M49" s="136"/>
    </row>
    <row r="50" spans="1:13" ht="14.25">
      <c r="A50" s="152">
        <v>35</v>
      </c>
      <c r="B50" s="158" t="s">
        <v>215</v>
      </c>
      <c r="C50" s="159" t="s">
        <v>216</v>
      </c>
      <c r="D50" s="159" t="s">
        <v>217</v>
      </c>
      <c r="E50" s="159" t="s">
        <v>218</v>
      </c>
      <c r="F50" s="152">
        <v>140</v>
      </c>
      <c r="G50" s="116" t="s">
        <v>216</v>
      </c>
      <c r="H50" s="116">
        <v>2363</v>
      </c>
      <c r="I50" s="162">
        <v>6289</v>
      </c>
      <c r="J50" s="129" t="e">
        <f>VLOOKUP(B50,Sheet4!F:H,3,0)</f>
        <v>#N/A</v>
      </c>
      <c r="K50" s="147"/>
      <c r="L50" s="138"/>
      <c r="M50" s="136"/>
    </row>
    <row r="51" spans="1:13" ht="27">
      <c r="A51" s="153"/>
      <c r="B51" s="153"/>
      <c r="C51" s="153"/>
      <c r="D51" s="160"/>
      <c r="E51" s="153"/>
      <c r="F51" s="153"/>
      <c r="G51" s="116" t="s">
        <v>219</v>
      </c>
      <c r="H51" s="116">
        <v>3926</v>
      </c>
      <c r="I51" s="163"/>
      <c r="J51" s="129" t="e">
        <f>VLOOKUP(B51,Sheet4!F:H,3,0)</f>
        <v>#N/A</v>
      </c>
      <c r="K51" s="148" t="s">
        <v>220</v>
      </c>
      <c r="L51" s="144" t="s">
        <v>221</v>
      </c>
      <c r="M51" s="136"/>
    </row>
    <row r="52" spans="1:13" ht="24.95" customHeight="1">
      <c r="A52" s="111"/>
      <c r="B52" s="111"/>
      <c r="C52" s="110"/>
      <c r="D52" s="111"/>
      <c r="E52" s="111"/>
      <c r="F52" s="111"/>
      <c r="G52" s="110"/>
      <c r="H52" s="111">
        <f>SUM(H4:H51)</f>
        <v>148875</v>
      </c>
      <c r="I52" s="149">
        <f>SUM(I4:I51)</f>
        <v>148875</v>
      </c>
      <c r="J52" s="111"/>
      <c r="K52" s="111"/>
      <c r="L52" s="150"/>
      <c r="M52" s="9"/>
    </row>
    <row r="53" spans="1:13" ht="14.25">
      <c r="A53" s="9"/>
      <c r="B53" s="111"/>
      <c r="C53" s="110"/>
      <c r="D53" s="111"/>
      <c r="E53" s="110"/>
      <c r="F53" s="111"/>
      <c r="G53" s="112"/>
      <c r="H53" s="111"/>
      <c r="I53" s="111"/>
      <c r="J53" s="111"/>
      <c r="K53" s="112"/>
      <c r="L53" s="123"/>
      <c r="M53" s="9"/>
    </row>
    <row r="54" spans="1:13" ht="14.25">
      <c r="A54" s="9"/>
      <c r="B54" s="111"/>
      <c r="C54" s="110"/>
      <c r="D54" s="111"/>
      <c r="E54" s="110"/>
      <c r="F54" s="111"/>
      <c r="G54" s="112"/>
      <c r="H54" s="111"/>
      <c r="I54" s="111"/>
      <c r="J54" s="111"/>
      <c r="K54" s="112"/>
      <c r="L54" s="123"/>
      <c r="M54" s="9"/>
    </row>
    <row r="55" spans="1:13" ht="14.25">
      <c r="A55" s="9"/>
      <c r="B55" s="111"/>
      <c r="C55" s="110"/>
      <c r="D55" s="111"/>
      <c r="E55" s="110"/>
      <c r="F55" s="111"/>
      <c r="G55" s="112"/>
      <c r="H55" s="111"/>
      <c r="I55" s="111"/>
      <c r="J55" s="111"/>
      <c r="K55" s="112"/>
      <c r="L55" s="123"/>
      <c r="M55" s="9"/>
    </row>
    <row r="56" spans="1:13" ht="14.25">
      <c r="A56" s="9"/>
      <c r="B56" s="111"/>
      <c r="C56" s="110"/>
      <c r="D56" s="111"/>
      <c r="E56" s="110"/>
      <c r="F56" s="111"/>
      <c r="G56" s="112"/>
      <c r="H56" s="111"/>
      <c r="I56" s="111"/>
      <c r="J56" s="111"/>
      <c r="K56" s="112"/>
      <c r="L56" s="123"/>
      <c r="M56" s="9"/>
    </row>
    <row r="57" spans="1:13" ht="14.25">
      <c r="A57" s="9"/>
      <c r="B57" s="111"/>
      <c r="C57" s="110"/>
      <c r="D57" s="111"/>
      <c r="E57" s="110"/>
      <c r="F57" s="111"/>
      <c r="G57" s="112"/>
      <c r="H57" s="111"/>
      <c r="I57" s="111"/>
      <c r="J57" s="111"/>
      <c r="K57" s="112"/>
      <c r="L57" s="123"/>
      <c r="M57" s="9"/>
    </row>
    <row r="58" spans="1:13" ht="14.25">
      <c r="A58" s="9"/>
      <c r="B58" s="111"/>
      <c r="C58" s="110"/>
      <c r="D58" s="111"/>
      <c r="E58" s="110"/>
      <c r="F58" s="111"/>
      <c r="G58" s="112"/>
      <c r="H58" s="111"/>
      <c r="I58" s="111"/>
      <c r="J58" s="111"/>
      <c r="K58" s="112"/>
      <c r="L58" s="123"/>
      <c r="M58" s="9"/>
    </row>
    <row r="59" spans="1:13" ht="14.25">
      <c r="A59" s="9"/>
      <c r="B59" s="111"/>
      <c r="C59" s="110"/>
      <c r="D59" s="111"/>
      <c r="E59" s="110"/>
      <c r="F59" s="111"/>
      <c r="G59" s="112"/>
      <c r="H59" s="111"/>
      <c r="I59" s="111"/>
      <c r="J59" s="111"/>
      <c r="K59" s="112"/>
      <c r="L59" s="123"/>
      <c r="M59" s="9"/>
    </row>
    <row r="60" spans="1:13" ht="14.25">
      <c r="A60" s="9"/>
      <c r="B60" s="111"/>
      <c r="C60" s="110"/>
      <c r="D60" s="111"/>
      <c r="E60" s="110"/>
      <c r="F60" s="111"/>
      <c r="G60" s="112"/>
      <c r="H60" s="111"/>
      <c r="I60" s="111"/>
      <c r="J60" s="111"/>
      <c r="K60" s="112"/>
      <c r="L60" s="123"/>
      <c r="M60" s="9"/>
    </row>
    <row r="61" spans="1:13" ht="14.25">
      <c r="A61" s="9"/>
      <c r="B61" s="111"/>
      <c r="C61" s="110"/>
      <c r="D61" s="111"/>
      <c r="E61" s="110"/>
      <c r="F61" s="111"/>
      <c r="G61" s="112"/>
      <c r="H61" s="111"/>
      <c r="I61" s="111"/>
      <c r="J61" s="111"/>
      <c r="K61" s="112"/>
      <c r="L61" s="123"/>
      <c r="M61" s="9"/>
    </row>
    <row r="62" spans="1:13" ht="14.25">
      <c r="A62" s="9"/>
      <c r="B62" s="111"/>
      <c r="C62" s="110"/>
      <c r="D62" s="111"/>
      <c r="E62" s="110"/>
      <c r="F62" s="111"/>
      <c r="G62" s="112"/>
      <c r="H62" s="111"/>
      <c r="I62" s="111"/>
      <c r="J62" s="111"/>
      <c r="K62" s="112"/>
      <c r="L62" s="123"/>
      <c r="M62" s="9"/>
    </row>
    <row r="63" spans="1:13" ht="14.25">
      <c r="A63" s="9"/>
      <c r="B63" s="111"/>
      <c r="C63" s="110"/>
      <c r="D63" s="111"/>
      <c r="E63" s="110"/>
      <c r="F63" s="111"/>
      <c r="G63" s="112"/>
      <c r="H63" s="111"/>
      <c r="I63" s="111"/>
      <c r="J63" s="111"/>
      <c r="K63" s="112"/>
      <c r="L63" s="123"/>
      <c r="M63" s="9"/>
    </row>
    <row r="64" spans="1:13" ht="14.25">
      <c r="A64" s="9"/>
      <c r="B64" s="111"/>
      <c r="C64" s="110"/>
      <c r="D64" s="111"/>
      <c r="E64" s="110"/>
      <c r="F64" s="111"/>
      <c r="G64" s="112"/>
      <c r="H64" s="111"/>
      <c r="I64" s="111"/>
      <c r="J64" s="111"/>
      <c r="K64" s="112"/>
      <c r="L64" s="123"/>
      <c r="M64" s="9"/>
    </row>
    <row r="65" spans="1:13" ht="14.25">
      <c r="A65" s="9"/>
      <c r="B65" s="111"/>
      <c r="C65" s="110"/>
      <c r="D65" s="111"/>
      <c r="E65" s="110"/>
      <c r="F65" s="111"/>
      <c r="G65" s="112"/>
      <c r="H65" s="111"/>
      <c r="I65" s="111"/>
      <c r="J65" s="111"/>
      <c r="K65" s="112"/>
      <c r="L65" s="123"/>
      <c r="M65" s="9"/>
    </row>
    <row r="66" spans="1:13" ht="14.25">
      <c r="A66" s="9"/>
      <c r="B66" s="111"/>
      <c r="C66" s="110"/>
      <c r="D66" s="111"/>
      <c r="E66" s="110"/>
      <c r="F66" s="111"/>
      <c r="G66" s="112"/>
      <c r="H66" s="111"/>
      <c r="I66" s="111"/>
      <c r="J66" s="111"/>
      <c r="K66" s="112"/>
      <c r="L66" s="123"/>
      <c r="M66" s="9"/>
    </row>
    <row r="67" spans="1:13" ht="14.25">
      <c r="A67" s="9"/>
      <c r="B67" s="111"/>
      <c r="C67" s="110"/>
      <c r="D67" s="111"/>
      <c r="E67" s="110"/>
      <c r="F67" s="111"/>
      <c r="G67" s="112"/>
      <c r="H67" s="111"/>
      <c r="I67" s="111"/>
      <c r="J67" s="111"/>
      <c r="K67" s="112"/>
      <c r="L67" s="123"/>
      <c r="M67" s="9"/>
    </row>
    <row r="68" spans="1:13" ht="14.25">
      <c r="A68" s="9"/>
      <c r="B68" s="111"/>
      <c r="C68" s="110"/>
      <c r="D68" s="111"/>
      <c r="E68" s="110"/>
      <c r="F68" s="111"/>
      <c r="G68" s="112"/>
      <c r="H68" s="111"/>
      <c r="I68" s="111"/>
      <c r="J68" s="111"/>
      <c r="K68" s="112"/>
      <c r="L68" s="123"/>
      <c r="M68" s="9"/>
    </row>
    <row r="69" spans="1:13" ht="14.25">
      <c r="A69" s="9"/>
      <c r="B69" s="111"/>
      <c r="C69" s="110"/>
      <c r="D69" s="111"/>
      <c r="E69" s="110"/>
      <c r="F69" s="111"/>
      <c r="G69" s="112"/>
      <c r="H69" s="111"/>
      <c r="I69" s="111"/>
      <c r="J69" s="111"/>
      <c r="K69" s="112"/>
      <c r="L69" s="123"/>
      <c r="M69" s="9"/>
    </row>
    <row r="70" spans="1:13" ht="14.25">
      <c r="A70" s="9"/>
      <c r="B70" s="111"/>
      <c r="C70" s="110"/>
      <c r="D70" s="111"/>
      <c r="E70" s="110"/>
      <c r="F70" s="111"/>
      <c r="G70" s="112"/>
      <c r="H70" s="111"/>
      <c r="I70" s="111"/>
      <c r="J70" s="111"/>
      <c r="K70" s="112"/>
      <c r="L70" s="123"/>
      <c r="M70" s="9"/>
    </row>
    <row r="71" spans="1:13" ht="14.25">
      <c r="A71" s="9"/>
      <c r="B71" s="111"/>
      <c r="C71" s="110"/>
      <c r="D71" s="111"/>
      <c r="E71" s="110"/>
      <c r="F71" s="111"/>
      <c r="G71" s="112"/>
      <c r="H71" s="111"/>
      <c r="I71" s="111"/>
      <c r="J71" s="111"/>
      <c r="K71" s="112"/>
      <c r="L71" s="123"/>
      <c r="M71" s="9"/>
    </row>
    <row r="72" spans="1:13" ht="14.25">
      <c r="A72" s="9"/>
      <c r="B72" s="111"/>
      <c r="C72" s="110"/>
      <c r="D72" s="111"/>
      <c r="E72" s="110"/>
      <c r="F72" s="111"/>
      <c r="G72" s="112"/>
      <c r="H72" s="111"/>
      <c r="I72" s="111"/>
      <c r="J72" s="111"/>
      <c r="K72" s="112"/>
      <c r="L72" s="123"/>
      <c r="M72" s="9"/>
    </row>
    <row r="73" spans="1:13" ht="14.25">
      <c r="A73" s="9"/>
      <c r="B73" s="111"/>
      <c r="C73" s="110"/>
      <c r="D73" s="111"/>
      <c r="E73" s="110"/>
      <c r="F73" s="111"/>
      <c r="G73" s="112"/>
      <c r="H73" s="111"/>
      <c r="I73" s="111"/>
      <c r="J73" s="111"/>
      <c r="K73" s="112"/>
      <c r="L73" s="123"/>
      <c r="M73" s="9"/>
    </row>
    <row r="74" spans="1:13" ht="14.25">
      <c r="A74" s="9"/>
      <c r="B74" s="111"/>
      <c r="C74" s="110"/>
      <c r="D74" s="111"/>
      <c r="E74" s="110"/>
      <c r="F74" s="111"/>
      <c r="G74" s="112"/>
      <c r="H74" s="111"/>
      <c r="I74" s="111"/>
      <c r="J74" s="111"/>
      <c r="K74" s="112"/>
      <c r="L74" s="123"/>
      <c r="M74" s="9"/>
    </row>
    <row r="75" spans="1:13" ht="14.25">
      <c r="A75" s="9"/>
      <c r="B75" s="111"/>
      <c r="C75" s="110"/>
      <c r="D75" s="111"/>
      <c r="E75" s="110"/>
      <c r="F75" s="111"/>
      <c r="G75" s="112"/>
      <c r="H75" s="111"/>
      <c r="I75" s="111"/>
      <c r="J75" s="111"/>
      <c r="K75" s="112"/>
      <c r="L75" s="123"/>
      <c r="M75" s="9"/>
    </row>
    <row r="76" spans="1:13" ht="14.25">
      <c r="A76" s="9"/>
      <c r="B76" s="111"/>
      <c r="C76" s="110"/>
      <c r="D76" s="111"/>
      <c r="E76" s="110"/>
      <c r="F76" s="111"/>
      <c r="G76" s="112"/>
      <c r="H76" s="111"/>
      <c r="I76" s="111"/>
      <c r="J76" s="111"/>
      <c r="K76" s="112"/>
      <c r="L76" s="123"/>
      <c r="M76" s="9"/>
    </row>
    <row r="77" spans="1:13" ht="14.25">
      <c r="A77" s="9"/>
      <c r="B77" s="111"/>
      <c r="C77" s="110"/>
      <c r="D77" s="111"/>
      <c r="E77" s="110"/>
      <c r="F77" s="111"/>
      <c r="G77" s="112"/>
      <c r="H77" s="111"/>
      <c r="I77" s="111"/>
      <c r="J77" s="111"/>
      <c r="K77" s="112"/>
      <c r="L77" s="123"/>
      <c r="M77" s="9"/>
    </row>
    <row r="78" spans="1:13" ht="14.25">
      <c r="A78" s="9"/>
      <c r="B78" s="111"/>
      <c r="C78" s="110"/>
      <c r="D78" s="111"/>
      <c r="E78" s="110"/>
      <c r="F78" s="111"/>
      <c r="G78" s="112"/>
      <c r="H78" s="111"/>
      <c r="I78" s="111"/>
      <c r="J78" s="111"/>
      <c r="K78" s="112"/>
      <c r="L78" s="123"/>
      <c r="M78" s="9"/>
    </row>
    <row r="79" spans="1:13" ht="14.25">
      <c r="A79" s="9"/>
      <c r="B79" s="111"/>
      <c r="C79" s="110"/>
      <c r="D79" s="111"/>
      <c r="E79" s="110"/>
      <c r="F79" s="111"/>
      <c r="G79" s="112"/>
      <c r="H79" s="111"/>
      <c r="I79" s="111"/>
      <c r="J79" s="111"/>
      <c r="K79" s="112"/>
      <c r="L79" s="123"/>
      <c r="M79" s="9"/>
    </row>
    <row r="80" spans="1:13" ht="14.25">
      <c r="A80" s="9"/>
      <c r="B80" s="111"/>
      <c r="C80" s="110"/>
      <c r="D80" s="111"/>
      <c r="E80" s="110"/>
      <c r="F80" s="111"/>
      <c r="G80" s="112"/>
      <c r="H80" s="111"/>
      <c r="I80" s="111"/>
      <c r="J80" s="111"/>
      <c r="K80" s="112"/>
      <c r="L80" s="123"/>
      <c r="M80" s="9"/>
    </row>
    <row r="81" spans="1:13" ht="14.25">
      <c r="A81" s="9"/>
      <c r="B81" s="111"/>
      <c r="C81" s="110"/>
      <c r="D81" s="111"/>
      <c r="E81" s="110"/>
      <c r="F81" s="111"/>
      <c r="G81" s="112"/>
      <c r="H81" s="111"/>
      <c r="I81" s="111"/>
      <c r="J81" s="111"/>
      <c r="K81" s="112"/>
      <c r="L81" s="123"/>
      <c r="M81" s="9"/>
    </row>
    <row r="82" spans="1:13" ht="14.25">
      <c r="A82" s="9"/>
      <c r="B82" s="111"/>
      <c r="C82" s="110"/>
      <c r="D82" s="111"/>
      <c r="E82" s="110"/>
      <c r="F82" s="111"/>
      <c r="G82" s="112"/>
      <c r="H82" s="111"/>
      <c r="I82" s="111"/>
      <c r="J82" s="111"/>
      <c r="K82" s="112"/>
      <c r="L82" s="123"/>
      <c r="M82" s="9"/>
    </row>
    <row r="83" spans="1:13" ht="14.25">
      <c r="A83" s="9"/>
      <c r="B83" s="111"/>
      <c r="C83" s="110"/>
      <c r="D83" s="111"/>
      <c r="E83" s="110"/>
      <c r="F83" s="111"/>
      <c r="G83" s="112"/>
      <c r="H83" s="111"/>
      <c r="I83" s="111"/>
      <c r="J83" s="111"/>
      <c r="K83" s="112"/>
      <c r="L83" s="123"/>
      <c r="M83" s="9"/>
    </row>
    <row r="84" spans="1:13" ht="14.25">
      <c r="A84" s="9"/>
      <c r="B84" s="111"/>
      <c r="C84" s="110"/>
      <c r="D84" s="111"/>
      <c r="E84" s="110"/>
      <c r="F84" s="111"/>
      <c r="G84" s="112"/>
      <c r="H84" s="111"/>
      <c r="I84" s="111"/>
      <c r="J84" s="111"/>
      <c r="K84" s="112"/>
      <c r="L84" s="123"/>
      <c r="M84" s="9"/>
    </row>
    <row r="85" spans="1:13" ht="14.25">
      <c r="A85" s="9"/>
      <c r="B85" s="111"/>
      <c r="C85" s="110"/>
      <c r="D85" s="111"/>
      <c r="E85" s="110"/>
      <c r="F85" s="111"/>
      <c r="G85" s="112"/>
      <c r="H85" s="111"/>
      <c r="I85" s="111"/>
      <c r="J85" s="111"/>
      <c r="K85" s="112"/>
      <c r="L85" s="123"/>
      <c r="M85" s="9"/>
    </row>
    <row r="86" spans="1:13" ht="14.25">
      <c r="A86" s="9"/>
      <c r="B86" s="111"/>
      <c r="C86" s="110"/>
      <c r="D86" s="111"/>
      <c r="E86" s="110"/>
      <c r="F86" s="111"/>
      <c r="G86" s="112"/>
      <c r="H86" s="111"/>
      <c r="I86" s="111"/>
      <c r="J86" s="111"/>
      <c r="K86" s="112"/>
      <c r="L86" s="123"/>
      <c r="M86" s="9"/>
    </row>
    <row r="87" spans="1:13" ht="14.25">
      <c r="A87" s="9"/>
      <c r="B87" s="111"/>
      <c r="C87" s="110"/>
      <c r="D87" s="111"/>
      <c r="E87" s="110"/>
      <c r="F87" s="111"/>
      <c r="G87" s="112"/>
      <c r="H87" s="111"/>
      <c r="I87" s="111"/>
      <c r="J87" s="111"/>
      <c r="K87" s="112"/>
      <c r="L87" s="123"/>
      <c r="M87" s="9"/>
    </row>
    <row r="88" spans="1:13" ht="14.25">
      <c r="A88" s="9"/>
      <c r="B88" s="111"/>
      <c r="C88" s="110"/>
      <c r="D88" s="111"/>
      <c r="E88" s="110"/>
      <c r="F88" s="111"/>
      <c r="G88" s="112"/>
      <c r="H88" s="111"/>
      <c r="I88" s="111"/>
      <c r="J88" s="111"/>
      <c r="K88" s="112"/>
      <c r="L88" s="123"/>
      <c r="M88" s="9"/>
    </row>
    <row r="89" spans="1:13" ht="14.25">
      <c r="A89" s="9"/>
      <c r="B89" s="111"/>
      <c r="C89" s="110"/>
      <c r="D89" s="111"/>
      <c r="E89" s="110"/>
      <c r="F89" s="111"/>
      <c r="G89" s="112"/>
      <c r="H89" s="111"/>
      <c r="I89" s="111"/>
      <c r="J89" s="111"/>
      <c r="K89" s="112"/>
      <c r="L89" s="123"/>
      <c r="M89" s="9"/>
    </row>
    <row r="90" spans="1:13" ht="14.25">
      <c r="A90" s="9"/>
      <c r="B90" s="111"/>
      <c r="C90" s="110"/>
      <c r="D90" s="111"/>
      <c r="E90" s="110"/>
      <c r="F90" s="111"/>
      <c r="G90" s="112"/>
      <c r="H90" s="111"/>
      <c r="I90" s="111"/>
      <c r="J90" s="111"/>
      <c r="K90" s="112"/>
      <c r="L90" s="123"/>
      <c r="M90" s="9"/>
    </row>
    <row r="91" spans="1:13" ht="14.25">
      <c r="A91" s="9"/>
      <c r="B91" s="111"/>
      <c r="C91" s="110"/>
      <c r="D91" s="111"/>
      <c r="E91" s="110"/>
      <c r="F91" s="111"/>
      <c r="G91" s="112"/>
      <c r="H91" s="111"/>
      <c r="I91" s="111"/>
      <c r="J91" s="111"/>
      <c r="K91" s="112"/>
      <c r="L91" s="123"/>
      <c r="M91" s="9"/>
    </row>
    <row r="92" spans="1:13" ht="14.25">
      <c r="A92" s="9"/>
      <c r="B92" s="111"/>
      <c r="C92" s="110"/>
      <c r="D92" s="111"/>
      <c r="E92" s="110"/>
      <c r="F92" s="111"/>
      <c r="G92" s="112"/>
      <c r="H92" s="111"/>
      <c r="I92" s="111"/>
      <c r="J92" s="111"/>
      <c r="K92" s="112"/>
      <c r="L92" s="123"/>
      <c r="M92" s="9"/>
    </row>
    <row r="93" spans="1:13" ht="14.25">
      <c r="A93" s="9"/>
      <c r="B93" s="111"/>
      <c r="C93" s="110"/>
      <c r="D93" s="111"/>
      <c r="E93" s="110"/>
      <c r="F93" s="111"/>
      <c r="G93" s="112"/>
      <c r="H93" s="111"/>
      <c r="I93" s="111"/>
      <c r="J93" s="111"/>
      <c r="K93" s="112"/>
      <c r="L93" s="123"/>
      <c r="M93" s="9"/>
    </row>
    <row r="94" spans="1:13" ht="14.25">
      <c r="A94" s="9"/>
      <c r="B94" s="111"/>
      <c r="C94" s="110"/>
      <c r="D94" s="111"/>
      <c r="E94" s="110"/>
      <c r="F94" s="111"/>
      <c r="G94" s="112"/>
      <c r="H94" s="111"/>
      <c r="I94" s="111"/>
      <c r="J94" s="111"/>
      <c r="K94" s="112"/>
      <c r="L94" s="123"/>
      <c r="M94" s="9"/>
    </row>
    <row r="95" spans="1:13" ht="14.25">
      <c r="A95" s="9"/>
      <c r="B95" s="111"/>
      <c r="C95" s="110"/>
      <c r="D95" s="111"/>
      <c r="E95" s="110"/>
      <c r="F95" s="111"/>
      <c r="G95" s="112"/>
      <c r="H95" s="111"/>
      <c r="I95" s="111"/>
      <c r="J95" s="111"/>
      <c r="K95" s="112"/>
      <c r="L95" s="123"/>
      <c r="M95" s="9"/>
    </row>
    <row r="96" spans="1:13" ht="14.25">
      <c r="A96" s="9"/>
      <c r="B96" s="111"/>
      <c r="C96" s="110"/>
      <c r="D96" s="111"/>
      <c r="E96" s="110"/>
      <c r="F96" s="111"/>
      <c r="G96" s="112"/>
      <c r="H96" s="111"/>
      <c r="I96" s="111"/>
      <c r="J96" s="111"/>
      <c r="K96" s="112"/>
      <c r="L96" s="123"/>
      <c r="M96" s="9"/>
    </row>
    <row r="97" spans="1:13" ht="14.25">
      <c r="A97" s="9"/>
      <c r="B97" s="111"/>
      <c r="C97" s="110"/>
      <c r="D97" s="111"/>
      <c r="E97" s="110"/>
      <c r="F97" s="111"/>
      <c r="G97" s="112"/>
      <c r="H97" s="111"/>
      <c r="I97" s="111"/>
      <c r="J97" s="111"/>
      <c r="K97" s="112"/>
      <c r="L97" s="123"/>
      <c r="M97" s="9"/>
    </row>
    <row r="98" spans="1:13" ht="14.25">
      <c r="A98" s="9"/>
      <c r="B98" s="111"/>
      <c r="C98" s="110"/>
      <c r="D98" s="111"/>
      <c r="E98" s="110"/>
      <c r="F98" s="111"/>
      <c r="G98" s="112"/>
      <c r="H98" s="111"/>
      <c r="I98" s="111"/>
      <c r="J98" s="111"/>
      <c r="K98" s="112"/>
      <c r="L98" s="123"/>
      <c r="M98" s="9"/>
    </row>
    <row r="99" spans="1:13" ht="14.25">
      <c r="A99" s="9"/>
      <c r="B99" s="111"/>
      <c r="C99" s="110"/>
      <c r="D99" s="111"/>
      <c r="E99" s="110"/>
      <c r="F99" s="111"/>
      <c r="G99" s="112"/>
      <c r="H99" s="111"/>
      <c r="I99" s="111"/>
      <c r="J99" s="111"/>
      <c r="K99" s="112"/>
      <c r="L99" s="123"/>
      <c r="M99" s="9"/>
    </row>
    <row r="100" spans="1:13" ht="14.25">
      <c r="A100" s="9"/>
      <c r="B100" s="111"/>
      <c r="C100" s="110"/>
      <c r="D100" s="111"/>
      <c r="E100" s="110"/>
      <c r="F100" s="111"/>
      <c r="G100" s="112"/>
      <c r="H100" s="111"/>
      <c r="I100" s="111"/>
      <c r="J100" s="111"/>
      <c r="K100" s="112"/>
      <c r="L100" s="123"/>
      <c r="M100" s="9"/>
    </row>
    <row r="101" spans="1:13" ht="14.25">
      <c r="A101" s="9"/>
      <c r="B101" s="111"/>
      <c r="C101" s="110"/>
      <c r="D101" s="111"/>
      <c r="E101" s="110"/>
      <c r="F101" s="111"/>
      <c r="G101" s="112"/>
      <c r="H101" s="111"/>
      <c r="I101" s="111"/>
      <c r="J101" s="111"/>
      <c r="K101" s="112"/>
      <c r="L101" s="123"/>
      <c r="M101" s="9"/>
    </row>
    <row r="102" spans="1:13" ht="14.25">
      <c r="A102" s="9"/>
      <c r="B102" s="111"/>
      <c r="C102" s="110"/>
      <c r="D102" s="111"/>
      <c r="E102" s="110"/>
      <c r="F102" s="111"/>
      <c r="G102" s="112"/>
      <c r="H102" s="111"/>
      <c r="I102" s="111"/>
      <c r="J102" s="111"/>
      <c r="K102" s="112"/>
      <c r="L102" s="123"/>
      <c r="M102" s="9"/>
    </row>
    <row r="103" spans="1:13" ht="14.25">
      <c r="A103" s="9"/>
      <c r="B103" s="111"/>
      <c r="C103" s="110"/>
      <c r="D103" s="111"/>
      <c r="E103" s="110"/>
      <c r="F103" s="111"/>
      <c r="G103" s="112"/>
      <c r="H103" s="111"/>
      <c r="I103" s="111"/>
      <c r="J103" s="111"/>
      <c r="K103" s="112"/>
      <c r="L103" s="123"/>
      <c r="M103" s="9"/>
    </row>
    <row r="104" spans="1:13" ht="14.25">
      <c r="A104" s="9"/>
      <c r="B104" s="111"/>
      <c r="C104" s="110"/>
      <c r="D104" s="111"/>
      <c r="E104" s="110"/>
      <c r="F104" s="111"/>
      <c r="G104" s="112"/>
      <c r="H104" s="111"/>
      <c r="I104" s="111"/>
      <c r="J104" s="111"/>
      <c r="K104" s="112"/>
      <c r="L104" s="123"/>
      <c r="M104" s="9"/>
    </row>
    <row r="105" spans="1:13" ht="14.25">
      <c r="A105" s="9"/>
      <c r="B105" s="111"/>
      <c r="C105" s="110"/>
      <c r="D105" s="111"/>
      <c r="E105" s="110"/>
      <c r="F105" s="111"/>
      <c r="G105" s="112"/>
      <c r="H105" s="111"/>
      <c r="I105" s="111"/>
      <c r="J105" s="111"/>
      <c r="K105" s="112"/>
      <c r="L105" s="123"/>
      <c r="M105" s="9"/>
    </row>
    <row r="106" spans="1:13" ht="14.25">
      <c r="A106" s="9"/>
      <c r="B106" s="111"/>
      <c r="C106" s="110"/>
      <c r="D106" s="111"/>
      <c r="E106" s="110"/>
      <c r="F106" s="111"/>
      <c r="G106" s="112"/>
      <c r="H106" s="111"/>
      <c r="I106" s="111"/>
      <c r="J106" s="111"/>
      <c r="K106" s="112"/>
      <c r="L106" s="123"/>
      <c r="M106" s="9"/>
    </row>
    <row r="107" spans="1:13" ht="14.25">
      <c r="A107" s="9"/>
      <c r="B107" s="111"/>
      <c r="C107" s="110"/>
      <c r="D107" s="111"/>
      <c r="E107" s="110"/>
      <c r="F107" s="111"/>
      <c r="G107" s="112"/>
      <c r="H107" s="111"/>
      <c r="I107" s="111"/>
      <c r="J107" s="111"/>
      <c r="K107" s="112"/>
      <c r="L107" s="123"/>
      <c r="M107" s="9"/>
    </row>
    <row r="108" spans="1:13" ht="14.25">
      <c r="A108" s="9"/>
      <c r="B108" s="111"/>
      <c r="C108" s="110"/>
      <c r="D108" s="111"/>
      <c r="E108" s="110"/>
      <c r="F108" s="111"/>
      <c r="G108" s="112"/>
      <c r="H108" s="111"/>
      <c r="I108" s="111"/>
      <c r="J108" s="111"/>
      <c r="K108" s="112"/>
      <c r="L108" s="123"/>
      <c r="M108" s="9"/>
    </row>
    <row r="109" spans="1:13" ht="14.25">
      <c r="A109" s="9"/>
      <c r="B109" s="111"/>
      <c r="C109" s="110"/>
      <c r="D109" s="111"/>
      <c r="E109" s="110"/>
      <c r="F109" s="111"/>
      <c r="G109" s="112"/>
      <c r="H109" s="111"/>
      <c r="I109" s="111"/>
      <c r="J109" s="111"/>
      <c r="K109" s="112"/>
      <c r="L109" s="123"/>
      <c r="M109" s="9"/>
    </row>
    <row r="110" spans="1:13" ht="14.25">
      <c r="A110" s="9"/>
      <c r="B110" s="111"/>
      <c r="C110" s="110"/>
      <c r="D110" s="111"/>
      <c r="E110" s="110"/>
      <c r="F110" s="111"/>
      <c r="G110" s="112"/>
      <c r="H110" s="111"/>
      <c r="I110" s="111"/>
      <c r="J110" s="111"/>
      <c r="K110" s="112"/>
      <c r="L110" s="123"/>
      <c r="M110" s="9"/>
    </row>
    <row r="111" spans="1:13" ht="14.25">
      <c r="A111" s="9"/>
      <c r="B111" s="111"/>
      <c r="C111" s="110"/>
      <c r="D111" s="111"/>
      <c r="E111" s="110"/>
      <c r="F111" s="111"/>
      <c r="G111" s="112"/>
      <c r="H111" s="111"/>
      <c r="I111" s="111"/>
      <c r="J111" s="111"/>
      <c r="K111" s="112"/>
      <c r="L111" s="123"/>
      <c r="M111" s="9"/>
    </row>
    <row r="112" spans="1:13" ht="14.25">
      <c r="A112" s="9"/>
      <c r="B112" s="111"/>
      <c r="C112" s="110"/>
      <c r="D112" s="111"/>
      <c r="E112" s="110"/>
      <c r="F112" s="111"/>
      <c r="G112" s="112"/>
      <c r="H112" s="111"/>
      <c r="I112" s="111"/>
      <c r="J112" s="111"/>
      <c r="K112" s="112"/>
      <c r="L112" s="123"/>
      <c r="M112" s="9"/>
    </row>
    <row r="113" spans="1:13" ht="14.25">
      <c r="A113" s="9"/>
      <c r="B113" s="111"/>
      <c r="C113" s="110"/>
      <c r="D113" s="111"/>
      <c r="E113" s="110"/>
      <c r="F113" s="111"/>
      <c r="G113" s="112"/>
      <c r="H113" s="111"/>
      <c r="I113" s="111"/>
      <c r="J113" s="111"/>
      <c r="K113" s="112"/>
      <c r="L113" s="123"/>
      <c r="M113" s="9"/>
    </row>
    <row r="114" spans="1:13" ht="14.25">
      <c r="A114" s="9"/>
      <c r="B114" s="111"/>
      <c r="C114" s="110"/>
      <c r="D114" s="111"/>
      <c r="E114" s="110"/>
      <c r="F114" s="111"/>
      <c r="G114" s="112"/>
      <c r="H114" s="111"/>
      <c r="I114" s="111"/>
      <c r="J114" s="111"/>
      <c r="K114" s="112"/>
      <c r="L114" s="123"/>
      <c r="M114" s="9"/>
    </row>
    <row r="115" spans="1:13" ht="14.25">
      <c r="A115" s="9"/>
      <c r="B115" s="111"/>
      <c r="C115" s="110"/>
      <c r="D115" s="111"/>
      <c r="E115" s="110"/>
      <c r="F115" s="111"/>
      <c r="G115" s="112"/>
      <c r="H115" s="111"/>
      <c r="I115" s="111"/>
      <c r="J115" s="111"/>
      <c r="K115" s="112"/>
      <c r="L115" s="123"/>
      <c r="M115" s="9"/>
    </row>
    <row r="116" spans="1:13" ht="14.25">
      <c r="A116" s="9"/>
      <c r="B116" s="111"/>
      <c r="C116" s="110"/>
      <c r="D116" s="111"/>
      <c r="E116" s="110"/>
      <c r="F116" s="111"/>
      <c r="G116" s="112"/>
      <c r="H116" s="111"/>
      <c r="I116" s="111"/>
      <c r="J116" s="111"/>
      <c r="K116" s="112"/>
      <c r="L116" s="123"/>
      <c r="M116" s="9"/>
    </row>
    <row r="117" spans="1:13" ht="14.25">
      <c r="A117" s="9"/>
      <c r="B117" s="111"/>
      <c r="C117" s="110"/>
      <c r="D117" s="111"/>
      <c r="E117" s="110"/>
      <c r="F117" s="111"/>
      <c r="G117" s="112"/>
      <c r="H117" s="111"/>
      <c r="I117" s="111"/>
      <c r="J117" s="111"/>
      <c r="K117" s="112"/>
      <c r="L117" s="123"/>
      <c r="M117" s="9"/>
    </row>
    <row r="118" spans="1:13" ht="14.25">
      <c r="A118" s="9"/>
      <c r="B118" s="111"/>
      <c r="C118" s="110"/>
      <c r="D118" s="111"/>
      <c r="E118" s="110"/>
      <c r="F118" s="111"/>
      <c r="G118" s="112"/>
      <c r="H118" s="111"/>
      <c r="I118" s="111"/>
      <c r="J118" s="111"/>
      <c r="K118" s="112"/>
      <c r="L118" s="123"/>
      <c r="M118" s="9"/>
    </row>
    <row r="119" spans="1:13" ht="14.25">
      <c r="A119" s="9"/>
      <c r="B119" s="111"/>
      <c r="C119" s="110"/>
      <c r="D119" s="111"/>
      <c r="E119" s="110"/>
      <c r="F119" s="111"/>
      <c r="G119" s="112"/>
      <c r="H119" s="111"/>
      <c r="I119" s="111"/>
      <c r="J119" s="111"/>
      <c r="K119" s="112"/>
      <c r="L119" s="123"/>
      <c r="M119" s="9"/>
    </row>
    <row r="120" spans="1:13" ht="14.25">
      <c r="A120" s="9"/>
      <c r="B120" s="111"/>
      <c r="C120" s="110"/>
      <c r="D120" s="111"/>
      <c r="E120" s="110"/>
      <c r="F120" s="111"/>
      <c r="G120" s="112"/>
      <c r="H120" s="111"/>
      <c r="I120" s="111"/>
      <c r="J120" s="111"/>
      <c r="K120" s="112"/>
      <c r="L120" s="123"/>
      <c r="M120" s="9"/>
    </row>
    <row r="121" spans="1:13" ht="14.25">
      <c r="A121" s="9"/>
      <c r="B121" s="111"/>
      <c r="C121" s="110"/>
      <c r="D121" s="111"/>
      <c r="E121" s="110"/>
      <c r="F121" s="111"/>
      <c r="G121" s="112"/>
      <c r="H121" s="111"/>
      <c r="I121" s="111"/>
      <c r="J121" s="111"/>
      <c r="K121" s="112"/>
      <c r="L121" s="123"/>
      <c r="M121" s="9"/>
    </row>
    <row r="122" spans="1:13" ht="14.25">
      <c r="A122" s="9"/>
      <c r="B122" s="111"/>
      <c r="C122" s="110"/>
      <c r="D122" s="111"/>
      <c r="E122" s="110"/>
      <c r="F122" s="111"/>
      <c r="G122" s="112"/>
      <c r="H122" s="111"/>
      <c r="I122" s="111"/>
      <c r="J122" s="111"/>
      <c r="K122" s="112"/>
      <c r="L122" s="123"/>
      <c r="M122" s="9"/>
    </row>
    <row r="123" spans="1:13" ht="14.25">
      <c r="A123" s="9"/>
      <c r="B123" s="111"/>
      <c r="C123" s="110"/>
      <c r="D123" s="111"/>
      <c r="E123" s="110"/>
      <c r="F123" s="111"/>
      <c r="G123" s="112"/>
      <c r="H123" s="111"/>
      <c r="I123" s="111"/>
      <c r="J123" s="111"/>
      <c r="K123" s="112"/>
      <c r="L123" s="123"/>
      <c r="M123" s="9"/>
    </row>
    <row r="124" spans="1:13" ht="14.25">
      <c r="A124" s="9"/>
      <c r="B124" s="111"/>
      <c r="C124" s="110"/>
      <c r="D124" s="111"/>
      <c r="E124" s="110"/>
      <c r="F124" s="111"/>
      <c r="G124" s="112"/>
      <c r="H124" s="111"/>
      <c r="I124" s="111"/>
      <c r="J124" s="111"/>
      <c r="K124" s="112"/>
      <c r="L124" s="123"/>
      <c r="M124" s="9"/>
    </row>
    <row r="125" spans="1:13" ht="14.25">
      <c r="A125" s="9"/>
      <c r="B125" s="111"/>
      <c r="C125" s="110"/>
      <c r="D125" s="111"/>
      <c r="E125" s="110"/>
      <c r="F125" s="111"/>
      <c r="G125" s="112"/>
      <c r="H125" s="111"/>
      <c r="I125" s="111"/>
      <c r="J125" s="111"/>
      <c r="K125" s="112"/>
      <c r="L125" s="123"/>
      <c r="M125" s="9"/>
    </row>
    <row r="126" spans="1:13" ht="14.25">
      <c r="A126" s="9"/>
      <c r="B126" s="111"/>
      <c r="C126" s="110"/>
      <c r="D126" s="111"/>
      <c r="E126" s="110"/>
      <c r="F126" s="111"/>
      <c r="G126" s="112"/>
      <c r="H126" s="111"/>
      <c r="I126" s="111"/>
      <c r="J126" s="111"/>
      <c r="K126" s="112"/>
      <c r="L126" s="123"/>
      <c r="M126" s="9"/>
    </row>
    <row r="127" spans="1:13" ht="14.25">
      <c r="A127" s="9"/>
      <c r="B127" s="111"/>
      <c r="C127" s="110"/>
      <c r="D127" s="111"/>
      <c r="E127" s="110"/>
      <c r="F127" s="111"/>
      <c r="G127" s="112"/>
      <c r="H127" s="111"/>
      <c r="I127" s="111"/>
      <c r="J127" s="111"/>
      <c r="K127" s="112"/>
      <c r="L127" s="123"/>
      <c r="M127" s="9"/>
    </row>
    <row r="128" spans="1:13" ht="14.25">
      <c r="A128" s="9"/>
      <c r="B128" s="111"/>
      <c r="C128" s="110"/>
      <c r="D128" s="111"/>
      <c r="E128" s="110"/>
      <c r="F128" s="111"/>
      <c r="G128" s="112"/>
      <c r="H128" s="111"/>
      <c r="I128" s="111"/>
      <c r="J128" s="111"/>
      <c r="K128" s="112"/>
      <c r="L128" s="123"/>
      <c r="M128" s="9"/>
    </row>
    <row r="129" spans="1:13" ht="14.25">
      <c r="A129" s="9"/>
      <c r="B129" s="111"/>
      <c r="C129" s="110"/>
      <c r="D129" s="111"/>
      <c r="E129" s="110"/>
      <c r="F129" s="111"/>
      <c r="G129" s="112"/>
      <c r="H129" s="111"/>
      <c r="I129" s="111"/>
      <c r="J129" s="111"/>
      <c r="K129" s="112"/>
      <c r="L129" s="123"/>
      <c r="M129" s="9"/>
    </row>
    <row r="130" spans="1:13" ht="14.25">
      <c r="A130" s="9"/>
      <c r="B130" s="111"/>
      <c r="C130" s="110"/>
      <c r="D130" s="111"/>
      <c r="E130" s="110"/>
      <c r="F130" s="111"/>
      <c r="G130" s="112"/>
      <c r="H130" s="111"/>
      <c r="I130" s="111"/>
      <c r="J130" s="111"/>
      <c r="K130" s="112"/>
      <c r="L130" s="123"/>
      <c r="M130" s="9"/>
    </row>
    <row r="131" spans="1:13" ht="14.25">
      <c r="A131" s="9"/>
      <c r="B131" s="111"/>
      <c r="C131" s="110"/>
      <c r="D131" s="111"/>
      <c r="E131" s="110"/>
      <c r="F131" s="111"/>
      <c r="G131" s="112"/>
      <c r="H131" s="111"/>
      <c r="I131" s="111"/>
      <c r="J131" s="111"/>
      <c r="K131" s="112"/>
      <c r="L131" s="123"/>
      <c r="M131" s="9"/>
    </row>
    <row r="132" spans="1:13" ht="14.25">
      <c r="A132" s="9"/>
      <c r="B132" s="111"/>
      <c r="C132" s="110"/>
      <c r="D132" s="111"/>
      <c r="E132" s="110"/>
      <c r="F132" s="111"/>
      <c r="G132" s="112"/>
      <c r="H132" s="111"/>
      <c r="I132" s="111"/>
      <c r="J132" s="111"/>
      <c r="K132" s="112"/>
      <c r="L132" s="123"/>
      <c r="M132" s="9"/>
    </row>
    <row r="133" spans="1:13" ht="14.25">
      <c r="A133" s="9"/>
      <c r="B133" s="111"/>
      <c r="C133" s="110"/>
      <c r="D133" s="111"/>
      <c r="E133" s="110"/>
      <c r="F133" s="111"/>
      <c r="G133" s="112"/>
      <c r="H133" s="111"/>
      <c r="I133" s="111"/>
      <c r="J133" s="111"/>
      <c r="K133" s="112"/>
      <c r="L133" s="123"/>
      <c r="M133" s="9"/>
    </row>
    <row r="134" spans="1:13" ht="14.25">
      <c r="A134" s="9"/>
      <c r="B134" s="111"/>
      <c r="C134" s="110"/>
      <c r="D134" s="111"/>
      <c r="E134" s="110"/>
      <c r="F134" s="111"/>
      <c r="G134" s="112"/>
      <c r="H134" s="111"/>
      <c r="I134" s="111"/>
      <c r="J134" s="111"/>
      <c r="K134" s="112"/>
      <c r="L134" s="123"/>
      <c r="M134" s="9"/>
    </row>
    <row r="135" spans="1:13" ht="14.25">
      <c r="A135" s="9"/>
      <c r="B135" s="111"/>
      <c r="C135" s="110"/>
      <c r="D135" s="111"/>
      <c r="E135" s="110"/>
      <c r="F135" s="111"/>
      <c r="G135" s="112"/>
      <c r="H135" s="111"/>
      <c r="I135" s="111"/>
      <c r="J135" s="111"/>
      <c r="K135" s="112"/>
      <c r="L135" s="123"/>
      <c r="M135" s="9"/>
    </row>
    <row r="136" spans="1:13" ht="14.25">
      <c r="A136" s="9"/>
      <c r="B136" s="111"/>
      <c r="C136" s="110"/>
      <c r="D136" s="111"/>
      <c r="E136" s="110"/>
      <c r="F136" s="111"/>
      <c r="G136" s="112"/>
      <c r="H136" s="111"/>
      <c r="I136" s="111"/>
      <c r="J136" s="111"/>
      <c r="K136" s="112"/>
      <c r="L136" s="123"/>
      <c r="M136" s="9"/>
    </row>
    <row r="137" spans="1:13" ht="14.25">
      <c r="A137" s="9"/>
      <c r="B137" s="111"/>
      <c r="C137" s="110"/>
      <c r="D137" s="111"/>
      <c r="E137" s="110"/>
      <c r="F137" s="111"/>
      <c r="G137" s="112"/>
      <c r="H137" s="111"/>
      <c r="I137" s="111"/>
      <c r="J137" s="111"/>
      <c r="K137" s="112"/>
      <c r="L137" s="123"/>
      <c r="M137" s="9"/>
    </row>
    <row r="138" spans="1:13" ht="14.25">
      <c r="A138" s="9"/>
      <c r="B138" s="111"/>
      <c r="C138" s="110"/>
      <c r="D138" s="111"/>
      <c r="E138" s="110"/>
      <c r="F138" s="111"/>
      <c r="G138" s="112"/>
      <c r="H138" s="111"/>
      <c r="I138" s="111"/>
      <c r="J138" s="111"/>
      <c r="K138" s="112"/>
      <c r="L138" s="123"/>
      <c r="M138" s="9"/>
    </row>
    <row r="139" spans="1:13" ht="14.25">
      <c r="A139" s="9"/>
      <c r="B139" s="111"/>
      <c r="C139" s="110"/>
      <c r="D139" s="111"/>
      <c r="E139" s="110"/>
      <c r="F139" s="111"/>
      <c r="G139" s="112"/>
      <c r="H139" s="111"/>
      <c r="I139" s="111"/>
      <c r="J139" s="111"/>
      <c r="K139" s="112"/>
      <c r="L139" s="123"/>
      <c r="M139" s="9"/>
    </row>
    <row r="140" spans="1:13" ht="14.25">
      <c r="A140" s="9"/>
      <c r="B140" s="111"/>
      <c r="C140" s="110"/>
      <c r="D140" s="111"/>
      <c r="E140" s="110"/>
      <c r="F140" s="111"/>
      <c r="G140" s="112"/>
      <c r="H140" s="111"/>
      <c r="I140" s="111"/>
      <c r="J140" s="111"/>
      <c r="K140" s="112"/>
      <c r="L140" s="123"/>
      <c r="M140" s="9"/>
    </row>
    <row r="141" spans="1:13" ht="14.25">
      <c r="A141" s="9"/>
      <c r="B141" s="111"/>
      <c r="C141" s="110"/>
      <c r="D141" s="111"/>
      <c r="E141" s="110"/>
      <c r="F141" s="111"/>
      <c r="G141" s="112"/>
      <c r="H141" s="111"/>
      <c r="I141" s="111"/>
      <c r="J141" s="111"/>
      <c r="K141" s="112"/>
      <c r="L141" s="123"/>
      <c r="M141" s="9"/>
    </row>
    <row r="142" spans="1:13" ht="14.25">
      <c r="A142" s="9"/>
      <c r="B142" s="111"/>
      <c r="C142" s="110"/>
      <c r="D142" s="111"/>
      <c r="E142" s="110"/>
      <c r="F142" s="111"/>
      <c r="G142" s="112"/>
      <c r="H142" s="111"/>
      <c r="I142" s="111"/>
      <c r="J142" s="111"/>
      <c r="K142" s="112"/>
      <c r="L142" s="123"/>
      <c r="M142" s="9"/>
    </row>
    <row r="143" spans="1:13" ht="14.25">
      <c r="A143" s="9"/>
      <c r="B143" s="111"/>
      <c r="C143" s="110"/>
      <c r="D143" s="111"/>
      <c r="E143" s="110"/>
      <c r="F143" s="111"/>
      <c r="G143" s="112"/>
      <c r="H143" s="111"/>
      <c r="I143" s="111"/>
      <c r="J143" s="111"/>
      <c r="K143" s="112"/>
      <c r="L143" s="123"/>
      <c r="M143" s="9"/>
    </row>
    <row r="144" spans="1:13" ht="14.25">
      <c r="A144" s="9"/>
      <c r="B144" s="111"/>
      <c r="C144" s="110"/>
      <c r="D144" s="111"/>
      <c r="E144" s="110"/>
      <c r="F144" s="111"/>
      <c r="G144" s="112"/>
      <c r="H144" s="111"/>
      <c r="I144" s="111"/>
      <c r="J144" s="111"/>
      <c r="K144" s="112"/>
      <c r="L144" s="123"/>
      <c r="M144" s="9"/>
    </row>
    <row r="145" spans="1:13" ht="14.25">
      <c r="A145" s="9"/>
      <c r="B145" s="111"/>
      <c r="C145" s="110"/>
      <c r="D145" s="111"/>
      <c r="E145" s="110"/>
      <c r="F145" s="111"/>
      <c r="G145" s="112"/>
      <c r="H145" s="111"/>
      <c r="I145" s="111"/>
      <c r="J145" s="111"/>
      <c r="K145" s="112"/>
      <c r="L145" s="123"/>
      <c r="M145" s="9"/>
    </row>
    <row r="146" spans="1:13" ht="14.25">
      <c r="A146" s="9"/>
      <c r="B146" s="111"/>
      <c r="C146" s="110"/>
      <c r="D146" s="111"/>
      <c r="E146" s="110"/>
      <c r="F146" s="111"/>
      <c r="G146" s="112"/>
      <c r="H146" s="111"/>
      <c r="I146" s="111"/>
      <c r="J146" s="111"/>
      <c r="K146" s="112"/>
      <c r="L146" s="123"/>
      <c r="M146" s="9"/>
    </row>
    <row r="147" spans="1:13" ht="14.25">
      <c r="A147" s="9"/>
      <c r="B147" s="111"/>
      <c r="C147" s="110"/>
      <c r="D147" s="111"/>
      <c r="E147" s="110"/>
      <c r="F147" s="111"/>
      <c r="G147" s="112"/>
      <c r="H147" s="111"/>
      <c r="I147" s="111"/>
      <c r="J147" s="111"/>
      <c r="K147" s="112"/>
      <c r="L147" s="123"/>
      <c r="M147" s="9"/>
    </row>
    <row r="148" spans="1:13" ht="14.25">
      <c r="A148" s="9"/>
      <c r="B148" s="111"/>
      <c r="C148" s="110"/>
      <c r="D148" s="111"/>
      <c r="E148" s="110"/>
      <c r="F148" s="111"/>
      <c r="G148" s="112"/>
      <c r="H148" s="111"/>
      <c r="I148" s="111"/>
      <c r="J148" s="111"/>
      <c r="K148" s="112"/>
      <c r="L148" s="123"/>
      <c r="M148" s="9"/>
    </row>
    <row r="149" spans="1:13" ht="14.25">
      <c r="A149" s="9"/>
      <c r="B149" s="111"/>
      <c r="C149" s="110"/>
      <c r="D149" s="111"/>
      <c r="E149" s="110"/>
      <c r="F149" s="111"/>
      <c r="G149" s="112"/>
      <c r="H149" s="111"/>
      <c r="I149" s="111"/>
      <c r="J149" s="111"/>
      <c r="K149" s="112"/>
      <c r="L149" s="123"/>
      <c r="M149" s="9"/>
    </row>
    <row r="150" spans="1:13" ht="14.25">
      <c r="A150" s="9"/>
      <c r="B150" s="111"/>
      <c r="C150" s="110"/>
      <c r="D150" s="111"/>
      <c r="E150" s="110"/>
      <c r="F150" s="111"/>
      <c r="G150" s="112"/>
      <c r="H150" s="111"/>
      <c r="I150" s="111"/>
      <c r="J150" s="111"/>
      <c r="K150" s="112"/>
      <c r="L150" s="123"/>
      <c r="M150" s="9"/>
    </row>
    <row r="151" spans="1:13" ht="14.25">
      <c r="A151" s="9"/>
      <c r="B151" s="111"/>
      <c r="C151" s="110"/>
      <c r="D151" s="111"/>
      <c r="E151" s="110"/>
      <c r="F151" s="111"/>
      <c r="G151" s="112"/>
      <c r="H151" s="111"/>
      <c r="I151" s="111"/>
      <c r="J151" s="111"/>
      <c r="K151" s="112"/>
      <c r="L151" s="123"/>
      <c r="M151" s="9"/>
    </row>
    <row r="152" spans="1:13" ht="14.25">
      <c r="A152" s="9"/>
      <c r="B152" s="111"/>
      <c r="C152" s="110"/>
      <c r="D152" s="111"/>
      <c r="E152" s="110"/>
      <c r="F152" s="111"/>
      <c r="G152" s="112"/>
      <c r="H152" s="111"/>
      <c r="I152" s="111"/>
      <c r="J152" s="111"/>
      <c r="K152" s="112"/>
      <c r="L152" s="123"/>
      <c r="M152" s="9"/>
    </row>
    <row r="153" spans="1:13" ht="14.25">
      <c r="A153" s="9"/>
      <c r="B153" s="111"/>
      <c r="C153" s="110"/>
      <c r="D153" s="111"/>
      <c r="E153" s="110"/>
      <c r="F153" s="111"/>
      <c r="G153" s="112"/>
      <c r="H153" s="111"/>
      <c r="I153" s="111"/>
      <c r="J153" s="111"/>
      <c r="K153" s="112"/>
      <c r="L153" s="123"/>
      <c r="M153" s="9"/>
    </row>
    <row r="154" spans="1:13" ht="14.25">
      <c r="A154" s="9"/>
      <c r="B154" s="111"/>
      <c r="C154" s="110"/>
      <c r="D154" s="111"/>
      <c r="E154" s="110"/>
      <c r="F154" s="111"/>
      <c r="G154" s="112"/>
      <c r="H154" s="111"/>
      <c r="I154" s="111"/>
      <c r="J154" s="111"/>
      <c r="K154" s="112"/>
      <c r="L154" s="123"/>
      <c r="M154" s="9"/>
    </row>
    <row r="155" spans="1:13" ht="14.25">
      <c r="A155" s="9"/>
      <c r="B155" s="111"/>
      <c r="C155" s="110"/>
      <c r="D155" s="111"/>
      <c r="E155" s="110"/>
      <c r="F155" s="111"/>
      <c r="G155" s="112"/>
      <c r="H155" s="111"/>
      <c r="I155" s="111"/>
      <c r="J155" s="111"/>
      <c r="K155" s="112"/>
      <c r="L155" s="123"/>
      <c r="M155" s="9"/>
    </row>
    <row r="156" spans="1:13" ht="14.25">
      <c r="A156" s="9"/>
      <c r="B156" s="111"/>
      <c r="C156" s="110"/>
      <c r="D156" s="111"/>
      <c r="E156" s="110"/>
      <c r="F156" s="111"/>
      <c r="G156" s="112"/>
      <c r="H156" s="111"/>
      <c r="I156" s="111"/>
      <c r="J156" s="111"/>
      <c r="K156" s="112"/>
      <c r="L156" s="123"/>
      <c r="M156" s="9"/>
    </row>
    <row r="157" spans="1:13" ht="14.25">
      <c r="A157" s="9"/>
      <c r="B157" s="111"/>
      <c r="C157" s="110"/>
      <c r="D157" s="111"/>
      <c r="E157" s="110"/>
      <c r="F157" s="111"/>
      <c r="G157" s="112"/>
      <c r="H157" s="111"/>
      <c r="I157" s="111"/>
      <c r="J157" s="111"/>
      <c r="K157" s="112"/>
      <c r="L157" s="123"/>
      <c r="M157" s="9"/>
    </row>
    <row r="158" spans="1:13" ht="14.25">
      <c r="A158" s="9"/>
      <c r="B158" s="111"/>
      <c r="C158" s="110"/>
      <c r="D158" s="111"/>
      <c r="E158" s="110"/>
      <c r="F158" s="111"/>
      <c r="G158" s="112"/>
      <c r="H158" s="111"/>
      <c r="I158" s="111"/>
      <c r="J158" s="111"/>
      <c r="K158" s="112"/>
      <c r="L158" s="123"/>
      <c r="M158" s="9"/>
    </row>
    <row r="159" spans="1:13" ht="14.25">
      <c r="A159" s="9"/>
      <c r="B159" s="111"/>
      <c r="C159" s="110"/>
      <c r="D159" s="111"/>
      <c r="E159" s="110"/>
      <c r="F159" s="111"/>
      <c r="G159" s="112"/>
      <c r="H159" s="111"/>
      <c r="I159" s="111"/>
      <c r="J159" s="111"/>
      <c r="K159" s="112"/>
      <c r="L159" s="123"/>
      <c r="M159" s="9"/>
    </row>
    <row r="160" spans="1:13" ht="14.25">
      <c r="A160" s="9"/>
      <c r="B160" s="111"/>
      <c r="C160" s="110"/>
      <c r="D160" s="111"/>
      <c r="E160" s="110"/>
      <c r="F160" s="111"/>
      <c r="G160" s="112"/>
      <c r="H160" s="111"/>
      <c r="I160" s="111"/>
      <c r="J160" s="111"/>
      <c r="K160" s="112"/>
      <c r="L160" s="123"/>
      <c r="M160" s="9"/>
    </row>
    <row r="161" spans="1:13" ht="14.25">
      <c r="A161" s="9"/>
      <c r="B161" s="111"/>
      <c r="C161" s="110"/>
      <c r="D161" s="111"/>
      <c r="E161" s="110"/>
      <c r="F161" s="111"/>
      <c r="G161" s="112"/>
      <c r="H161" s="111"/>
      <c r="I161" s="111"/>
      <c r="J161" s="111"/>
      <c r="K161" s="112"/>
      <c r="L161" s="123"/>
      <c r="M161" s="9"/>
    </row>
    <row r="162" spans="1:13" ht="14.25">
      <c r="A162" s="9"/>
      <c r="B162" s="111"/>
      <c r="C162" s="110"/>
      <c r="D162" s="111"/>
      <c r="E162" s="110"/>
      <c r="F162" s="111"/>
      <c r="G162" s="112"/>
      <c r="H162" s="111"/>
      <c r="I162" s="111"/>
      <c r="J162" s="111"/>
      <c r="K162" s="112"/>
      <c r="L162" s="123"/>
      <c r="M162" s="9"/>
    </row>
    <row r="163" spans="1:13" ht="14.25">
      <c r="A163" s="9"/>
      <c r="B163" s="111"/>
      <c r="C163" s="110"/>
      <c r="D163" s="111"/>
      <c r="E163" s="110"/>
      <c r="F163" s="111"/>
      <c r="G163" s="112"/>
      <c r="H163" s="111"/>
      <c r="I163" s="111"/>
      <c r="J163" s="111"/>
      <c r="K163" s="112"/>
      <c r="L163" s="123"/>
      <c r="M163" s="9"/>
    </row>
    <row r="164" spans="1:13" ht="14.25">
      <c r="A164" s="9"/>
      <c r="B164" s="111"/>
      <c r="C164" s="110"/>
      <c r="D164" s="111"/>
      <c r="E164" s="110"/>
      <c r="F164" s="111"/>
      <c r="G164" s="112"/>
      <c r="H164" s="111"/>
      <c r="I164" s="111"/>
      <c r="J164" s="111"/>
      <c r="K164" s="112"/>
      <c r="L164" s="123"/>
      <c r="M164" s="9"/>
    </row>
    <row r="165" spans="1:13" ht="14.25">
      <c r="A165" s="9"/>
      <c r="B165" s="111"/>
      <c r="C165" s="110"/>
      <c r="D165" s="111"/>
      <c r="E165" s="110"/>
      <c r="F165" s="111"/>
      <c r="G165" s="112"/>
      <c r="H165" s="111"/>
      <c r="I165" s="111"/>
      <c r="J165" s="111"/>
      <c r="K165" s="112"/>
      <c r="L165" s="123"/>
      <c r="M165" s="9"/>
    </row>
    <row r="166" spans="1:13" ht="14.25">
      <c r="A166" s="9"/>
      <c r="B166" s="111"/>
      <c r="C166" s="110"/>
      <c r="D166" s="111"/>
      <c r="E166" s="110"/>
      <c r="F166" s="111"/>
      <c r="G166" s="112"/>
      <c r="H166" s="111"/>
      <c r="I166" s="111"/>
      <c r="J166" s="111"/>
      <c r="K166" s="112"/>
      <c r="L166" s="123"/>
      <c r="M166" s="9"/>
    </row>
    <row r="167" spans="1:13" ht="14.25">
      <c r="A167" s="9"/>
      <c r="B167" s="111"/>
      <c r="C167" s="110"/>
      <c r="D167" s="111"/>
      <c r="E167" s="110"/>
      <c r="F167" s="111"/>
      <c r="G167" s="112"/>
      <c r="H167" s="111"/>
      <c r="I167" s="111"/>
      <c r="J167" s="111"/>
      <c r="K167" s="112"/>
      <c r="L167" s="123"/>
      <c r="M167" s="9"/>
    </row>
    <row r="168" spans="1:13" ht="14.25">
      <c r="A168" s="9"/>
      <c r="B168" s="111"/>
      <c r="C168" s="110"/>
      <c r="D168" s="111"/>
      <c r="E168" s="110"/>
      <c r="F168" s="111"/>
      <c r="G168" s="112"/>
      <c r="H168" s="111"/>
      <c r="I168" s="111"/>
      <c r="J168" s="111"/>
      <c r="K168" s="112"/>
      <c r="L168" s="123"/>
      <c r="M168" s="9"/>
    </row>
    <row r="169" spans="1:13" ht="14.25">
      <c r="A169" s="9"/>
      <c r="B169" s="111"/>
      <c r="C169" s="110"/>
      <c r="D169" s="111"/>
      <c r="E169" s="110"/>
      <c r="F169" s="111"/>
      <c r="G169" s="112"/>
      <c r="H169" s="111"/>
      <c r="I169" s="111"/>
      <c r="J169" s="111"/>
      <c r="K169" s="112"/>
      <c r="L169" s="123"/>
      <c r="M169" s="9"/>
    </row>
    <row r="170" spans="1:13" ht="14.25">
      <c r="A170" s="9"/>
      <c r="B170" s="111"/>
      <c r="C170" s="110"/>
      <c r="D170" s="111"/>
      <c r="E170" s="110"/>
      <c r="F170" s="111"/>
      <c r="G170" s="112"/>
      <c r="H170" s="111"/>
      <c r="I170" s="111"/>
      <c r="J170" s="111"/>
      <c r="K170" s="112"/>
      <c r="L170" s="123"/>
      <c r="M170" s="9"/>
    </row>
    <row r="171" spans="1:13" ht="14.25">
      <c r="A171" s="9"/>
      <c r="B171" s="111"/>
      <c r="C171" s="110"/>
      <c r="D171" s="111"/>
      <c r="E171" s="110"/>
      <c r="F171" s="111"/>
      <c r="G171" s="112"/>
      <c r="H171" s="111"/>
      <c r="I171" s="111"/>
      <c r="J171" s="111"/>
      <c r="K171" s="112"/>
      <c r="L171" s="123"/>
      <c r="M171" s="9"/>
    </row>
    <row r="172" spans="1:13" ht="14.25">
      <c r="A172" s="9"/>
      <c r="B172" s="111"/>
      <c r="C172" s="110"/>
      <c r="D172" s="111"/>
      <c r="E172" s="110"/>
      <c r="F172" s="111"/>
      <c r="G172" s="112"/>
      <c r="H172" s="111"/>
      <c r="I172" s="111"/>
      <c r="J172" s="111"/>
      <c r="K172" s="112"/>
      <c r="L172" s="123"/>
      <c r="M172" s="9"/>
    </row>
    <row r="173" spans="1:13" ht="14.25">
      <c r="A173" s="9"/>
      <c r="B173" s="111"/>
      <c r="C173" s="110"/>
      <c r="D173" s="111"/>
      <c r="E173" s="110"/>
      <c r="F173" s="111"/>
      <c r="G173" s="112"/>
      <c r="H173" s="111"/>
      <c r="I173" s="111"/>
      <c r="J173" s="111"/>
      <c r="K173" s="112"/>
      <c r="L173" s="123"/>
      <c r="M173" s="9"/>
    </row>
    <row r="174" spans="1:13" ht="14.25">
      <c r="A174" s="9"/>
      <c r="B174" s="111"/>
      <c r="C174" s="110"/>
      <c r="D174" s="111"/>
      <c r="E174" s="110"/>
      <c r="F174" s="111"/>
      <c r="G174" s="112"/>
      <c r="H174" s="111"/>
      <c r="I174" s="111"/>
      <c r="J174" s="111"/>
      <c r="K174" s="112"/>
      <c r="L174" s="123"/>
      <c r="M174" s="9"/>
    </row>
    <row r="175" spans="1:13" ht="14.25">
      <c r="A175" s="9"/>
      <c r="B175" s="111"/>
      <c r="C175" s="110"/>
      <c r="D175" s="111"/>
      <c r="E175" s="110"/>
      <c r="F175" s="111"/>
      <c r="G175" s="112"/>
      <c r="H175" s="111"/>
      <c r="I175" s="111"/>
      <c r="J175" s="111"/>
      <c r="K175" s="112"/>
      <c r="L175" s="123"/>
      <c r="M175" s="9"/>
    </row>
    <row r="176" spans="1:13" ht="14.25">
      <c r="A176" s="9"/>
      <c r="B176" s="111"/>
      <c r="C176" s="110"/>
      <c r="D176" s="111"/>
      <c r="E176" s="110"/>
      <c r="F176" s="111"/>
      <c r="G176" s="112"/>
      <c r="H176" s="111"/>
      <c r="I176" s="111"/>
      <c r="J176" s="111"/>
      <c r="K176" s="112"/>
      <c r="L176" s="123"/>
      <c r="M176" s="9"/>
    </row>
    <row r="177" spans="1:13" ht="14.25">
      <c r="A177" s="9"/>
      <c r="B177" s="111"/>
      <c r="C177" s="110"/>
      <c r="D177" s="111"/>
      <c r="E177" s="110"/>
      <c r="F177" s="111"/>
      <c r="G177" s="112"/>
      <c r="H177" s="111"/>
      <c r="I177" s="111"/>
      <c r="J177" s="111"/>
      <c r="K177" s="112"/>
      <c r="L177" s="123"/>
      <c r="M177" s="9"/>
    </row>
    <row r="178" spans="1:13" ht="14.25">
      <c r="A178" s="9"/>
      <c r="B178" s="111"/>
      <c r="C178" s="110"/>
      <c r="D178" s="111"/>
      <c r="E178" s="110"/>
      <c r="F178" s="111"/>
      <c r="G178" s="112"/>
      <c r="H178" s="111"/>
      <c r="I178" s="111"/>
      <c r="J178" s="111"/>
      <c r="K178" s="112"/>
      <c r="L178" s="123"/>
      <c r="M178" s="9"/>
    </row>
    <row r="179" spans="1:13" ht="14.25">
      <c r="A179" s="9"/>
      <c r="B179" s="111"/>
      <c r="C179" s="110"/>
      <c r="D179" s="111"/>
      <c r="E179" s="110"/>
      <c r="F179" s="111"/>
      <c r="G179" s="112"/>
      <c r="H179" s="111"/>
      <c r="I179" s="111"/>
      <c r="J179" s="111"/>
      <c r="K179" s="112"/>
      <c r="L179" s="123"/>
      <c r="M179" s="9"/>
    </row>
    <row r="180" spans="1:13" ht="14.25">
      <c r="A180" s="9"/>
      <c r="B180" s="111"/>
      <c r="C180" s="110"/>
      <c r="D180" s="111"/>
      <c r="E180" s="110"/>
      <c r="F180" s="111"/>
      <c r="G180" s="112"/>
      <c r="H180" s="111"/>
      <c r="I180" s="111"/>
      <c r="J180" s="111"/>
      <c r="K180" s="112"/>
      <c r="L180" s="123"/>
      <c r="M180" s="9"/>
    </row>
    <row r="181" spans="1:13" ht="14.25">
      <c r="A181" s="9"/>
      <c r="B181" s="111"/>
      <c r="C181" s="110"/>
      <c r="D181" s="111"/>
      <c r="E181" s="110"/>
      <c r="F181" s="111"/>
      <c r="G181" s="112"/>
      <c r="H181" s="111"/>
      <c r="I181" s="111"/>
      <c r="J181" s="111"/>
      <c r="K181" s="112"/>
      <c r="L181" s="123"/>
      <c r="M181" s="9"/>
    </row>
    <row r="182" spans="1:13" ht="14.25">
      <c r="A182" s="9"/>
      <c r="B182" s="111"/>
      <c r="C182" s="110"/>
      <c r="D182" s="111"/>
      <c r="E182" s="110"/>
      <c r="F182" s="111"/>
      <c r="G182" s="112"/>
      <c r="H182" s="111"/>
      <c r="I182" s="111"/>
      <c r="J182" s="111"/>
      <c r="K182" s="112"/>
      <c r="L182" s="123"/>
      <c r="M182" s="9"/>
    </row>
    <row r="183" spans="1:13" ht="14.25">
      <c r="A183" s="9"/>
      <c r="B183" s="111"/>
      <c r="C183" s="110"/>
      <c r="D183" s="111"/>
      <c r="E183" s="110"/>
      <c r="F183" s="111"/>
      <c r="G183" s="112"/>
      <c r="H183" s="111"/>
      <c r="I183" s="111"/>
      <c r="J183" s="111"/>
      <c r="K183" s="112"/>
      <c r="L183" s="123"/>
      <c r="M183" s="9"/>
    </row>
    <row r="184" spans="1:13" ht="14.25">
      <c r="A184" s="9"/>
      <c r="B184" s="111"/>
      <c r="C184" s="110"/>
      <c r="D184" s="111"/>
      <c r="E184" s="110"/>
      <c r="F184" s="111"/>
      <c r="G184" s="112"/>
      <c r="H184" s="111"/>
      <c r="I184" s="111"/>
      <c r="J184" s="111"/>
      <c r="K184" s="112"/>
      <c r="L184" s="123"/>
      <c r="M184" s="9"/>
    </row>
    <row r="185" spans="1:13" ht="14.25">
      <c r="A185" s="9"/>
      <c r="B185" s="111"/>
      <c r="C185" s="110"/>
      <c r="D185" s="111"/>
      <c r="E185" s="110"/>
      <c r="F185" s="111"/>
      <c r="G185" s="112"/>
      <c r="H185" s="111"/>
      <c r="I185" s="111"/>
      <c r="J185" s="111"/>
      <c r="K185" s="112"/>
      <c r="L185" s="123"/>
      <c r="M185" s="9"/>
    </row>
    <row r="186" spans="1:13" ht="14.25">
      <c r="A186" s="9"/>
      <c r="B186" s="111"/>
      <c r="C186" s="110"/>
      <c r="D186" s="111"/>
      <c r="E186" s="110"/>
      <c r="F186" s="111"/>
      <c r="G186" s="112"/>
      <c r="H186" s="111"/>
      <c r="I186" s="111"/>
      <c r="J186" s="111"/>
      <c r="K186" s="112"/>
      <c r="L186" s="123"/>
      <c r="M186" s="9"/>
    </row>
    <row r="187" spans="1:13" ht="14.25">
      <c r="A187" s="9"/>
      <c r="B187" s="111"/>
      <c r="C187" s="110"/>
      <c r="D187" s="111"/>
      <c r="E187" s="110"/>
      <c r="F187" s="111"/>
      <c r="G187" s="112"/>
      <c r="H187" s="111"/>
      <c r="I187" s="111"/>
      <c r="J187" s="111"/>
      <c r="K187" s="112"/>
      <c r="L187" s="123"/>
      <c r="M187" s="9"/>
    </row>
    <row r="188" spans="1:13" ht="14.25">
      <c r="A188" s="9"/>
      <c r="B188" s="111"/>
      <c r="C188" s="110"/>
      <c r="D188" s="111"/>
      <c r="E188" s="110"/>
      <c r="F188" s="111"/>
      <c r="G188" s="112"/>
      <c r="H188" s="111"/>
      <c r="I188" s="111"/>
      <c r="J188" s="111"/>
      <c r="K188" s="112"/>
      <c r="L188" s="123"/>
      <c r="M188" s="9"/>
    </row>
    <row r="189" spans="1:13" ht="14.25">
      <c r="A189" s="9"/>
      <c r="B189" s="111"/>
      <c r="C189" s="110"/>
      <c r="D189" s="111"/>
      <c r="E189" s="110"/>
      <c r="F189" s="111"/>
      <c r="G189" s="112"/>
      <c r="H189" s="111"/>
      <c r="I189" s="111"/>
      <c r="J189" s="111"/>
      <c r="K189" s="112"/>
      <c r="L189" s="123"/>
      <c r="M189" s="9"/>
    </row>
    <row r="190" spans="1:13" ht="14.25">
      <c r="A190" s="9"/>
      <c r="B190" s="111"/>
      <c r="C190" s="110"/>
      <c r="D190" s="111"/>
      <c r="E190" s="110"/>
      <c r="F190" s="111"/>
      <c r="G190" s="112"/>
      <c r="H190" s="111"/>
      <c r="I190" s="111"/>
      <c r="J190" s="111"/>
      <c r="K190" s="112"/>
      <c r="L190" s="123"/>
      <c r="M190" s="9"/>
    </row>
    <row r="191" spans="1:13" ht="14.25">
      <c r="A191" s="9"/>
      <c r="B191" s="111"/>
      <c r="C191" s="110"/>
      <c r="D191" s="111"/>
      <c r="E191" s="110"/>
      <c r="F191" s="111"/>
      <c r="G191" s="112"/>
      <c r="H191" s="111"/>
      <c r="I191" s="111"/>
      <c r="J191" s="111"/>
      <c r="K191" s="112"/>
      <c r="L191" s="123"/>
      <c r="M191" s="9"/>
    </row>
    <row r="192" spans="1:13" ht="14.25">
      <c r="A192" s="9"/>
      <c r="B192" s="111"/>
      <c r="C192" s="110"/>
      <c r="D192" s="111"/>
      <c r="E192" s="110"/>
      <c r="F192" s="111"/>
      <c r="G192" s="112"/>
      <c r="H192" s="111"/>
      <c r="I192" s="111"/>
      <c r="J192" s="111"/>
      <c r="K192" s="112"/>
      <c r="L192" s="123"/>
      <c r="M192" s="9"/>
    </row>
    <row r="193" spans="1:13" ht="14.25">
      <c r="A193" s="9"/>
      <c r="B193" s="111"/>
      <c r="C193" s="110"/>
      <c r="D193" s="111"/>
      <c r="E193" s="110"/>
      <c r="F193" s="111"/>
      <c r="G193" s="112"/>
      <c r="H193" s="111"/>
      <c r="I193" s="111"/>
      <c r="J193" s="111"/>
      <c r="K193" s="112"/>
      <c r="L193" s="123"/>
      <c r="M193" s="9"/>
    </row>
    <row r="194" spans="1:13" ht="14.25">
      <c r="A194" s="9"/>
      <c r="B194" s="111"/>
      <c r="C194" s="110"/>
      <c r="D194" s="111"/>
      <c r="E194" s="110"/>
      <c r="F194" s="111"/>
      <c r="G194" s="112"/>
      <c r="H194" s="111"/>
      <c r="I194" s="111"/>
      <c r="J194" s="111"/>
      <c r="K194" s="112"/>
      <c r="L194" s="123"/>
      <c r="M194" s="9"/>
    </row>
    <row r="195" spans="1:13" ht="14.25">
      <c r="A195" s="9"/>
      <c r="B195" s="111"/>
      <c r="C195" s="110"/>
      <c r="D195" s="111"/>
      <c r="E195" s="110"/>
      <c r="F195" s="111"/>
      <c r="G195" s="112"/>
      <c r="H195" s="111"/>
      <c r="I195" s="111"/>
      <c r="J195" s="111"/>
      <c r="K195" s="112"/>
      <c r="L195" s="123"/>
      <c r="M195" s="9"/>
    </row>
    <row r="196" spans="1:13" ht="14.25">
      <c r="A196" s="9"/>
      <c r="B196" s="111"/>
      <c r="C196" s="110"/>
      <c r="D196" s="111"/>
      <c r="E196" s="110"/>
      <c r="F196" s="111"/>
      <c r="G196" s="112"/>
      <c r="H196" s="111"/>
      <c r="I196" s="111"/>
      <c r="J196" s="111"/>
      <c r="K196" s="112"/>
      <c r="L196" s="123"/>
      <c r="M196" s="9"/>
    </row>
    <row r="197" spans="1:13" ht="14.25">
      <c r="A197" s="9"/>
      <c r="B197" s="111"/>
      <c r="C197" s="110"/>
      <c r="D197" s="111"/>
      <c r="E197" s="110"/>
      <c r="F197" s="111"/>
      <c r="G197" s="112"/>
      <c r="H197" s="111"/>
      <c r="I197" s="111"/>
      <c r="J197" s="111"/>
      <c r="K197" s="112"/>
      <c r="L197" s="123"/>
      <c r="M197" s="9"/>
    </row>
    <row r="198" spans="1:13" ht="14.25">
      <c r="A198" s="9"/>
      <c r="B198" s="111"/>
      <c r="C198" s="110"/>
      <c r="D198" s="111"/>
      <c r="E198" s="110"/>
      <c r="F198" s="111"/>
      <c r="G198" s="112"/>
      <c r="H198" s="111"/>
      <c r="I198" s="111"/>
      <c r="J198" s="111"/>
      <c r="K198" s="112"/>
      <c r="L198" s="123"/>
      <c r="M198" s="9"/>
    </row>
  </sheetData>
  <mergeCells count="78">
    <mergeCell ref="I36:I37"/>
    <mergeCell ref="I48:I49"/>
    <mergeCell ref="I50:I51"/>
    <mergeCell ref="I13:I14"/>
    <mergeCell ref="I21:I22"/>
    <mergeCell ref="I24:I26"/>
    <mergeCell ref="I29:I30"/>
    <mergeCell ref="I31:I33"/>
    <mergeCell ref="E48:E49"/>
    <mergeCell ref="E50:E51"/>
    <mergeCell ref="F4:F5"/>
    <mergeCell ref="F6:F7"/>
    <mergeCell ref="F10:F11"/>
    <mergeCell ref="F13:F14"/>
    <mergeCell ref="F21:F22"/>
    <mergeCell ref="F24:F26"/>
    <mergeCell ref="F29:F30"/>
    <mergeCell ref="F31:F32"/>
    <mergeCell ref="F36:F37"/>
    <mergeCell ref="F48:F49"/>
    <mergeCell ref="F50:F51"/>
    <mergeCell ref="E21:E22"/>
    <mergeCell ref="E24:E26"/>
    <mergeCell ref="E29:E30"/>
    <mergeCell ref="E31:E33"/>
    <mergeCell ref="E36:E37"/>
    <mergeCell ref="C48:C49"/>
    <mergeCell ref="C50:C51"/>
    <mergeCell ref="D4:D5"/>
    <mergeCell ref="D6:D7"/>
    <mergeCell ref="D10:D11"/>
    <mergeCell ref="D13:D14"/>
    <mergeCell ref="D21:D22"/>
    <mergeCell ref="D24:D26"/>
    <mergeCell ref="D29:D30"/>
    <mergeCell ref="D31:D33"/>
    <mergeCell ref="D36:D37"/>
    <mergeCell ref="D48:D49"/>
    <mergeCell ref="D50:D51"/>
    <mergeCell ref="C21:C22"/>
    <mergeCell ref="C24:C26"/>
    <mergeCell ref="C29:C30"/>
    <mergeCell ref="C31:C33"/>
    <mergeCell ref="C36:C37"/>
    <mergeCell ref="A48:A49"/>
    <mergeCell ref="A50:A51"/>
    <mergeCell ref="B4:B5"/>
    <mergeCell ref="B6:B7"/>
    <mergeCell ref="B10:B11"/>
    <mergeCell ref="B13:B14"/>
    <mergeCell ref="B21:B22"/>
    <mergeCell ref="B24:B26"/>
    <mergeCell ref="B29:B30"/>
    <mergeCell ref="B31:B33"/>
    <mergeCell ref="B36:B37"/>
    <mergeCell ref="B48:B49"/>
    <mergeCell ref="B50:B51"/>
    <mergeCell ref="A21:A22"/>
    <mergeCell ref="A24:A26"/>
    <mergeCell ref="A29:A30"/>
    <mergeCell ref="A31:A33"/>
    <mergeCell ref="A36:A37"/>
    <mergeCell ref="A2:L2"/>
    <mergeCell ref="A4:A5"/>
    <mergeCell ref="A6:A7"/>
    <mergeCell ref="A10:A11"/>
    <mergeCell ref="A13:A14"/>
    <mergeCell ref="C4:C5"/>
    <mergeCell ref="C6:C7"/>
    <mergeCell ref="C10:C11"/>
    <mergeCell ref="C13:C14"/>
    <mergeCell ref="E4:E5"/>
    <mergeCell ref="E6:E7"/>
    <mergeCell ref="E10:E11"/>
    <mergeCell ref="E13:E14"/>
    <mergeCell ref="I4:I5"/>
    <mergeCell ref="I6:I7"/>
    <mergeCell ref="I10:I11"/>
  </mergeCells>
  <phoneticPr fontId="33" type="noConversion"/>
  <hyperlinks>
    <hyperlink ref="L7" r:id="rId1"/>
    <hyperlink ref="L1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/>
  </sheetViews>
  <sheetFormatPr defaultColWidth="9" defaultRowHeight="13.5"/>
  <cols>
    <col min="1" max="6" width="10.625" customWidth="1"/>
    <col min="7" max="7" width="26.125" customWidth="1"/>
    <col min="8" max="11" width="10.625" customWidth="1"/>
  </cols>
  <sheetData>
    <row r="1" spans="1:11" ht="28.5">
      <c r="A1" s="102" t="s">
        <v>222</v>
      </c>
      <c r="B1" s="103" t="s">
        <v>223</v>
      </c>
      <c r="C1" s="104" t="s">
        <v>224</v>
      </c>
      <c r="D1" s="1"/>
      <c r="E1" s="1"/>
      <c r="F1" s="105" t="s">
        <v>4</v>
      </c>
      <c r="G1" s="105" t="s">
        <v>5</v>
      </c>
      <c r="H1" s="106" t="s">
        <v>225</v>
      </c>
      <c r="I1" s="1"/>
      <c r="J1" s="1"/>
      <c r="K1" s="1"/>
    </row>
    <row r="2" spans="1:11" ht="40.5">
      <c r="A2" s="102" t="s">
        <v>226</v>
      </c>
      <c r="B2" s="107" t="s">
        <v>16</v>
      </c>
      <c r="C2" s="104">
        <v>5643</v>
      </c>
      <c r="D2" s="1"/>
      <c r="E2" s="1"/>
      <c r="F2" s="105">
        <v>1</v>
      </c>
      <c r="G2" s="105" t="s">
        <v>17</v>
      </c>
      <c r="H2" s="108">
        <f t="shared" ref="H2:H36" si="0">SUMIF(B:B,F2,C:C)</f>
        <v>8424</v>
      </c>
      <c r="I2" s="1"/>
      <c r="J2" s="1"/>
      <c r="K2" s="1"/>
    </row>
    <row r="3" spans="1:11" ht="27">
      <c r="A3" s="102" t="s">
        <v>227</v>
      </c>
      <c r="B3" s="107" t="s">
        <v>16</v>
      </c>
      <c r="C3" s="104">
        <v>1174</v>
      </c>
      <c r="D3" s="1"/>
      <c r="E3" s="1"/>
      <c r="F3" s="105">
        <v>101</v>
      </c>
      <c r="G3" s="105" t="s">
        <v>25</v>
      </c>
      <c r="H3" s="108">
        <f t="shared" si="0"/>
        <v>614</v>
      </c>
      <c r="I3" s="1"/>
      <c r="J3" s="1"/>
      <c r="K3" s="1"/>
    </row>
    <row r="4" spans="1:11" ht="27">
      <c r="A4" s="102" t="s">
        <v>228</v>
      </c>
      <c r="B4" s="107" t="s">
        <v>16</v>
      </c>
      <c r="C4" s="104">
        <v>905</v>
      </c>
      <c r="D4" s="1"/>
      <c r="E4" s="1"/>
      <c r="F4" s="105">
        <v>201</v>
      </c>
      <c r="G4" s="105" t="s">
        <v>33</v>
      </c>
      <c r="H4" s="108">
        <f t="shared" si="0"/>
        <v>5121</v>
      </c>
      <c r="I4" s="1"/>
      <c r="J4" s="1"/>
      <c r="K4" s="1"/>
    </row>
    <row r="5" spans="1:11" ht="27">
      <c r="A5" s="102" t="s">
        <v>229</v>
      </c>
      <c r="B5" s="107" t="s">
        <v>16</v>
      </c>
      <c r="C5" s="104">
        <v>137</v>
      </c>
      <c r="D5" s="1"/>
      <c r="E5" s="1"/>
      <c r="F5" s="105">
        <v>301</v>
      </c>
      <c r="G5" s="105" t="s">
        <v>37</v>
      </c>
      <c r="H5" s="108">
        <f t="shared" si="0"/>
        <v>898</v>
      </c>
      <c r="I5" s="1"/>
      <c r="J5" s="1"/>
      <c r="K5" s="1"/>
    </row>
    <row r="6" spans="1:11" ht="27">
      <c r="A6" s="102" t="s">
        <v>230</v>
      </c>
      <c r="B6" s="107" t="s">
        <v>16</v>
      </c>
      <c r="C6" s="104">
        <v>565</v>
      </c>
      <c r="D6" s="1"/>
      <c r="E6" s="1"/>
      <c r="F6" s="105">
        <v>401</v>
      </c>
      <c r="G6" s="105" t="s">
        <v>42</v>
      </c>
      <c r="H6" s="108">
        <f t="shared" si="0"/>
        <v>8105</v>
      </c>
      <c r="I6" s="1"/>
      <c r="J6" s="1"/>
      <c r="K6" s="1"/>
    </row>
    <row r="7" spans="1:11" ht="27">
      <c r="A7" s="102" t="s">
        <v>231</v>
      </c>
      <c r="B7" s="103" t="s">
        <v>24</v>
      </c>
      <c r="C7" s="104">
        <v>408</v>
      </c>
      <c r="D7" s="1"/>
      <c r="E7" s="1"/>
      <c r="F7" s="105">
        <v>501</v>
      </c>
      <c r="G7" s="105" t="s">
        <v>51</v>
      </c>
      <c r="H7" s="108">
        <f t="shared" si="0"/>
        <v>7420</v>
      </c>
      <c r="I7" s="1"/>
      <c r="J7" s="1"/>
      <c r="K7" s="1"/>
    </row>
    <row r="8" spans="1:11" ht="27">
      <c r="A8" s="102" t="s">
        <v>232</v>
      </c>
      <c r="B8" s="107" t="s">
        <v>24</v>
      </c>
      <c r="C8" s="104">
        <v>206</v>
      </c>
      <c r="D8" s="1"/>
      <c r="E8" s="1"/>
      <c r="F8" s="105">
        <v>601</v>
      </c>
      <c r="G8" s="105" t="s">
        <v>56</v>
      </c>
      <c r="H8" s="108">
        <f t="shared" si="0"/>
        <v>3746</v>
      </c>
      <c r="I8" s="1"/>
      <c r="J8" s="1"/>
      <c r="K8" s="1"/>
    </row>
    <row r="9" spans="1:11" ht="27">
      <c r="A9" s="102" t="s">
        <v>233</v>
      </c>
      <c r="B9" s="103" t="s">
        <v>32</v>
      </c>
      <c r="C9" s="104">
        <v>5121</v>
      </c>
      <c r="D9" s="1"/>
      <c r="E9" s="1"/>
      <c r="F9" s="105">
        <v>701</v>
      </c>
      <c r="G9" s="105" t="s">
        <v>63</v>
      </c>
      <c r="H9" s="108">
        <f t="shared" si="0"/>
        <v>7395</v>
      </c>
      <c r="I9" s="1"/>
      <c r="J9" s="1"/>
      <c r="K9" s="1"/>
    </row>
    <row r="10" spans="1:11" ht="27">
      <c r="A10" s="102" t="s">
        <v>234</v>
      </c>
      <c r="B10" s="103" t="s">
        <v>36</v>
      </c>
      <c r="C10" s="104">
        <v>898</v>
      </c>
      <c r="D10" s="1"/>
      <c r="E10" s="1"/>
      <c r="F10" s="105">
        <v>801</v>
      </c>
      <c r="G10" s="105" t="s">
        <v>67</v>
      </c>
      <c r="H10" s="108">
        <f t="shared" si="0"/>
        <v>7277</v>
      </c>
      <c r="I10" s="1"/>
      <c r="J10" s="1"/>
      <c r="K10" s="1"/>
    </row>
    <row r="11" spans="1:11" ht="27">
      <c r="A11" s="102" t="s">
        <v>235</v>
      </c>
      <c r="B11" s="103" t="s">
        <v>41</v>
      </c>
      <c r="C11" s="104">
        <v>8069</v>
      </c>
      <c r="D11" s="1"/>
      <c r="E11" s="1"/>
      <c r="F11" s="105">
        <v>901</v>
      </c>
      <c r="G11" s="105" t="s">
        <v>72</v>
      </c>
      <c r="H11" s="108">
        <f t="shared" si="0"/>
        <v>4766</v>
      </c>
      <c r="I11" s="1"/>
      <c r="J11" s="1"/>
      <c r="K11" s="1"/>
    </row>
    <row r="12" spans="1:11" ht="27">
      <c r="A12" s="102" t="s">
        <v>236</v>
      </c>
      <c r="B12" s="107" t="s">
        <v>41</v>
      </c>
      <c r="C12" s="104">
        <v>36</v>
      </c>
      <c r="D12" s="1"/>
      <c r="E12" s="1"/>
      <c r="F12" s="105">
        <v>1001</v>
      </c>
      <c r="G12" s="105" t="s">
        <v>76</v>
      </c>
      <c r="H12" s="108">
        <f t="shared" si="0"/>
        <v>4390</v>
      </c>
      <c r="I12" s="1"/>
      <c r="J12" s="1"/>
      <c r="K12" s="1"/>
    </row>
    <row r="13" spans="1:11" ht="27">
      <c r="A13" s="102" t="s">
        <v>237</v>
      </c>
      <c r="B13" s="103" t="s">
        <v>50</v>
      </c>
      <c r="C13" s="104">
        <v>7420</v>
      </c>
      <c r="D13" s="1"/>
      <c r="E13" s="1"/>
      <c r="F13" s="105">
        <v>1101</v>
      </c>
      <c r="G13" s="105" t="s">
        <v>81</v>
      </c>
      <c r="H13" s="108">
        <f t="shared" si="0"/>
        <v>2186</v>
      </c>
      <c r="I13" s="1"/>
      <c r="J13" s="1"/>
      <c r="K13" s="1"/>
    </row>
    <row r="14" spans="1:11" ht="27">
      <c r="A14" s="102" t="s">
        <v>238</v>
      </c>
      <c r="B14" s="103" t="s">
        <v>55</v>
      </c>
      <c r="C14" s="104">
        <v>3632</v>
      </c>
      <c r="D14" s="1"/>
      <c r="E14" s="1"/>
      <c r="F14" s="105">
        <v>1201</v>
      </c>
      <c r="G14" s="105" t="s">
        <v>87</v>
      </c>
      <c r="H14" s="108">
        <f t="shared" si="0"/>
        <v>4607</v>
      </c>
      <c r="I14" s="1"/>
      <c r="J14" s="1"/>
      <c r="K14" s="1"/>
    </row>
    <row r="15" spans="1:11" ht="54">
      <c r="A15" s="102" t="s">
        <v>239</v>
      </c>
      <c r="B15" s="103" t="s">
        <v>55</v>
      </c>
      <c r="C15" s="104">
        <v>114</v>
      </c>
      <c r="D15" s="1"/>
      <c r="E15" s="1"/>
      <c r="F15" s="105">
        <v>1601</v>
      </c>
      <c r="G15" s="105" t="s">
        <v>92</v>
      </c>
      <c r="H15" s="108">
        <f t="shared" si="0"/>
        <v>95</v>
      </c>
      <c r="I15" s="1"/>
      <c r="J15" s="1"/>
      <c r="K15" s="1"/>
    </row>
    <row r="16" spans="1:11" ht="27">
      <c r="A16" s="102" t="s">
        <v>240</v>
      </c>
      <c r="B16" s="103" t="s">
        <v>62</v>
      </c>
      <c r="C16" s="104">
        <v>7395</v>
      </c>
      <c r="D16" s="1"/>
      <c r="E16" s="1"/>
      <c r="F16" s="105">
        <v>2501</v>
      </c>
      <c r="G16" s="105" t="s">
        <v>99</v>
      </c>
      <c r="H16" s="108">
        <f t="shared" si="0"/>
        <v>2600</v>
      </c>
      <c r="I16" s="1"/>
      <c r="J16" s="1"/>
      <c r="K16" s="1"/>
    </row>
    <row r="17" spans="1:11" ht="27">
      <c r="A17" s="102" t="s">
        <v>241</v>
      </c>
      <c r="B17" s="103" t="s">
        <v>66</v>
      </c>
      <c r="C17" s="104">
        <v>7277</v>
      </c>
      <c r="D17" s="1"/>
      <c r="E17" s="1"/>
      <c r="F17" s="105">
        <v>2601</v>
      </c>
      <c r="G17" s="105" t="s">
        <v>104</v>
      </c>
      <c r="H17" s="108">
        <f t="shared" si="0"/>
        <v>3056</v>
      </c>
      <c r="I17" s="1"/>
      <c r="J17" s="1"/>
      <c r="K17" s="1"/>
    </row>
    <row r="18" spans="1:11" ht="27">
      <c r="A18" s="102" t="s">
        <v>242</v>
      </c>
      <c r="B18" s="103" t="s">
        <v>71</v>
      </c>
      <c r="C18" s="104">
        <v>4766</v>
      </c>
      <c r="D18" s="1"/>
      <c r="E18" s="1"/>
      <c r="F18" s="105">
        <v>2801</v>
      </c>
      <c r="G18" s="105" t="s">
        <v>115</v>
      </c>
      <c r="H18" s="108">
        <f t="shared" si="0"/>
        <v>10893</v>
      </c>
      <c r="I18" s="1"/>
      <c r="J18" s="1"/>
      <c r="K18" s="1"/>
    </row>
    <row r="19" spans="1:11" ht="27">
      <c r="A19" s="102" t="s">
        <v>243</v>
      </c>
      <c r="B19" s="103" t="s">
        <v>75</v>
      </c>
      <c r="C19" s="104">
        <v>4390</v>
      </c>
      <c r="D19" s="1"/>
      <c r="E19" s="1"/>
      <c r="F19" s="105">
        <v>3001</v>
      </c>
      <c r="G19" s="105" t="s">
        <v>120</v>
      </c>
      <c r="H19" s="108">
        <f t="shared" si="0"/>
        <v>1512</v>
      </c>
      <c r="I19" s="1"/>
      <c r="J19" s="1"/>
      <c r="K19" s="1"/>
    </row>
    <row r="20" spans="1:11" ht="27">
      <c r="A20" s="102" t="s">
        <v>244</v>
      </c>
      <c r="B20" s="103" t="s">
        <v>80</v>
      </c>
      <c r="C20" s="104">
        <v>2186</v>
      </c>
      <c r="D20" s="1"/>
      <c r="E20" s="1"/>
      <c r="F20" s="105">
        <v>3201</v>
      </c>
      <c r="G20" s="105" t="s">
        <v>125</v>
      </c>
      <c r="H20" s="108">
        <f t="shared" si="0"/>
        <v>1405</v>
      </c>
      <c r="I20" s="1"/>
      <c r="J20" s="1"/>
      <c r="K20" s="1"/>
    </row>
    <row r="21" spans="1:11" ht="27">
      <c r="A21" s="102" t="s">
        <v>245</v>
      </c>
      <c r="B21" s="103" t="s">
        <v>86</v>
      </c>
      <c r="C21" s="104">
        <v>4607</v>
      </c>
      <c r="D21" s="1"/>
      <c r="E21" s="1"/>
      <c r="F21" s="105">
        <v>3301</v>
      </c>
      <c r="G21" s="105" t="s">
        <v>132</v>
      </c>
      <c r="H21" s="108">
        <f t="shared" si="0"/>
        <v>1345</v>
      </c>
      <c r="I21" s="1"/>
      <c r="J21" s="1"/>
      <c r="K21" s="1"/>
    </row>
    <row r="22" spans="1:11" ht="40.5">
      <c r="A22" s="102" t="s">
        <v>246</v>
      </c>
      <c r="B22" s="103" t="s">
        <v>91</v>
      </c>
      <c r="C22" s="104">
        <v>0</v>
      </c>
      <c r="D22" s="1"/>
      <c r="E22" s="1"/>
      <c r="F22" s="105">
        <v>3401</v>
      </c>
      <c r="G22" s="105" t="s">
        <v>143</v>
      </c>
      <c r="H22" s="108">
        <f t="shared" si="0"/>
        <v>5090</v>
      </c>
      <c r="I22" s="1"/>
      <c r="J22" s="1"/>
      <c r="K22" s="1"/>
    </row>
    <row r="23" spans="1:11" ht="40.5">
      <c r="A23" s="102" t="s">
        <v>247</v>
      </c>
      <c r="B23" s="103" t="s">
        <v>91</v>
      </c>
      <c r="C23" s="104">
        <v>95</v>
      </c>
      <c r="D23" s="1"/>
      <c r="E23" s="1"/>
      <c r="F23" s="105">
        <v>3601</v>
      </c>
      <c r="G23" s="105" t="s">
        <v>148</v>
      </c>
      <c r="H23" s="108">
        <f t="shared" si="0"/>
        <v>1114</v>
      </c>
      <c r="I23" s="1"/>
      <c r="J23" s="1"/>
      <c r="K23" s="1"/>
    </row>
    <row r="24" spans="1:11" ht="27">
      <c r="A24" s="102" t="s">
        <v>248</v>
      </c>
      <c r="B24" s="103" t="s">
        <v>98</v>
      </c>
      <c r="C24" s="104">
        <v>2600</v>
      </c>
      <c r="D24" s="1"/>
      <c r="E24" s="1"/>
      <c r="F24" s="105">
        <v>3701</v>
      </c>
      <c r="G24" s="105" t="s">
        <v>152</v>
      </c>
      <c r="H24" s="108">
        <f t="shared" si="0"/>
        <v>12223</v>
      </c>
      <c r="I24" s="1"/>
      <c r="J24" s="1"/>
      <c r="K24" s="1"/>
    </row>
    <row r="25" spans="1:11" ht="27">
      <c r="A25" s="102" t="s">
        <v>249</v>
      </c>
      <c r="B25" s="103" t="s">
        <v>103</v>
      </c>
      <c r="C25" s="104">
        <v>2681</v>
      </c>
      <c r="D25" s="1"/>
      <c r="E25" s="1"/>
      <c r="F25" s="105">
        <v>3901</v>
      </c>
      <c r="G25" s="105" t="s">
        <v>160</v>
      </c>
      <c r="H25" s="108">
        <f t="shared" si="0"/>
        <v>38</v>
      </c>
      <c r="I25" s="1"/>
      <c r="J25" s="1"/>
      <c r="K25" s="1"/>
    </row>
    <row r="26" spans="1:11" ht="40.5">
      <c r="A26" s="102" t="s">
        <v>250</v>
      </c>
      <c r="B26" s="107" t="s">
        <v>103</v>
      </c>
      <c r="C26" s="104">
        <v>0</v>
      </c>
      <c r="D26" s="1"/>
      <c r="E26" s="1"/>
      <c r="F26" s="105">
        <v>4301</v>
      </c>
      <c r="G26" s="105" t="s">
        <v>165</v>
      </c>
      <c r="H26" s="108">
        <f t="shared" si="0"/>
        <v>10611</v>
      </c>
      <c r="I26" s="1"/>
      <c r="J26" s="1"/>
      <c r="K26" s="1"/>
    </row>
    <row r="27" spans="1:11" ht="27">
      <c r="A27" s="102" t="s">
        <v>251</v>
      </c>
      <c r="B27" s="107" t="s">
        <v>103</v>
      </c>
      <c r="C27" s="104">
        <v>375</v>
      </c>
      <c r="D27" s="1"/>
      <c r="E27" s="1"/>
      <c r="F27" s="105">
        <v>4501</v>
      </c>
      <c r="G27" s="105" t="s">
        <v>170</v>
      </c>
      <c r="H27" s="108">
        <f t="shared" si="0"/>
        <v>443</v>
      </c>
      <c r="I27" s="1"/>
      <c r="J27" s="1"/>
      <c r="K27" s="1"/>
    </row>
    <row r="28" spans="1:11" ht="54">
      <c r="A28" s="102" t="s">
        <v>252</v>
      </c>
      <c r="B28" s="103" t="s">
        <v>114</v>
      </c>
      <c r="C28" s="104">
        <v>10893</v>
      </c>
      <c r="D28" s="1"/>
      <c r="E28" s="1"/>
      <c r="F28" s="105">
        <v>5701</v>
      </c>
      <c r="G28" s="105" t="s">
        <v>174</v>
      </c>
      <c r="H28" s="108">
        <f t="shared" si="0"/>
        <v>2528</v>
      </c>
      <c r="I28" s="1"/>
      <c r="J28" s="1"/>
      <c r="K28" s="1"/>
    </row>
    <row r="29" spans="1:11" ht="27">
      <c r="A29" s="102" t="s">
        <v>253</v>
      </c>
      <c r="B29" s="103" t="s">
        <v>119</v>
      </c>
      <c r="C29" s="104">
        <v>1512</v>
      </c>
      <c r="D29" s="1"/>
      <c r="E29" s="1"/>
      <c r="F29" s="105">
        <v>6501</v>
      </c>
      <c r="G29" s="105" t="s">
        <v>179</v>
      </c>
      <c r="H29" s="108">
        <f t="shared" si="0"/>
        <v>5029</v>
      </c>
      <c r="I29" s="1"/>
      <c r="J29" s="1"/>
      <c r="K29" s="1"/>
    </row>
    <row r="30" spans="1:11" ht="27">
      <c r="A30" s="102" t="s">
        <v>254</v>
      </c>
      <c r="B30" s="103" t="s">
        <v>124</v>
      </c>
      <c r="C30" s="104">
        <v>1401</v>
      </c>
      <c r="D30" s="1"/>
      <c r="E30" s="1"/>
      <c r="F30" s="105">
        <v>7001</v>
      </c>
      <c r="G30" s="105" t="s">
        <v>183</v>
      </c>
      <c r="H30" s="108">
        <f t="shared" si="0"/>
        <v>10320</v>
      </c>
      <c r="I30" s="1"/>
      <c r="J30" s="1"/>
      <c r="K30" s="1"/>
    </row>
    <row r="31" spans="1:11" ht="27">
      <c r="A31" s="102" t="s">
        <v>255</v>
      </c>
      <c r="B31" s="107" t="s">
        <v>124</v>
      </c>
      <c r="C31" s="104">
        <v>4</v>
      </c>
      <c r="D31" s="1"/>
      <c r="E31" s="1"/>
      <c r="F31" s="105">
        <v>7401</v>
      </c>
      <c r="G31" s="105" t="s">
        <v>191</v>
      </c>
      <c r="H31" s="108">
        <f t="shared" si="0"/>
        <v>1347</v>
      </c>
      <c r="I31" s="1"/>
      <c r="J31" s="1"/>
      <c r="K31" s="1"/>
    </row>
    <row r="32" spans="1:11" ht="27">
      <c r="A32" s="102" t="s">
        <v>256</v>
      </c>
      <c r="B32" s="107" t="s">
        <v>131</v>
      </c>
      <c r="C32" s="104">
        <v>3</v>
      </c>
      <c r="D32" s="1"/>
      <c r="E32" s="1"/>
      <c r="F32" s="105">
        <v>8301</v>
      </c>
      <c r="G32" s="105" t="s">
        <v>195</v>
      </c>
      <c r="H32" s="108">
        <f t="shared" si="0"/>
        <v>952</v>
      </c>
      <c r="I32" s="1"/>
      <c r="J32" s="1"/>
      <c r="K32" s="1"/>
    </row>
    <row r="33" spans="1:11" ht="27">
      <c r="A33" s="102" t="s">
        <v>257</v>
      </c>
      <c r="B33" s="107" t="s">
        <v>131</v>
      </c>
      <c r="C33" s="104">
        <v>1342</v>
      </c>
      <c r="D33" s="1"/>
      <c r="E33" s="1"/>
      <c r="F33" s="105">
        <v>8601</v>
      </c>
      <c r="G33" s="105" t="s">
        <v>200</v>
      </c>
      <c r="H33" s="108">
        <f t="shared" si="0"/>
        <v>4292</v>
      </c>
      <c r="I33" s="1"/>
      <c r="J33" s="1"/>
      <c r="K33" s="1"/>
    </row>
    <row r="34" spans="1:11" ht="40.5">
      <c r="A34" s="102" t="s">
        <v>258</v>
      </c>
      <c r="B34" s="103" t="s">
        <v>142</v>
      </c>
      <c r="C34" s="104">
        <v>5090</v>
      </c>
      <c r="D34" s="1"/>
      <c r="E34" s="1"/>
      <c r="F34" s="105">
        <v>8801</v>
      </c>
      <c r="G34" s="105" t="s">
        <v>219</v>
      </c>
      <c r="H34" s="108">
        <f t="shared" si="0"/>
        <v>6289</v>
      </c>
      <c r="I34" s="1"/>
      <c r="J34" s="1"/>
      <c r="K34" s="1"/>
    </row>
    <row r="35" spans="1:11" ht="27">
      <c r="A35" s="102" t="s">
        <v>259</v>
      </c>
      <c r="B35" s="103" t="s">
        <v>147</v>
      </c>
      <c r="C35" s="104">
        <v>1114</v>
      </c>
      <c r="D35" s="1"/>
      <c r="E35" s="1"/>
      <c r="F35" s="105">
        <v>9001</v>
      </c>
      <c r="G35" s="105" t="s">
        <v>205</v>
      </c>
      <c r="H35" s="108">
        <f t="shared" si="0"/>
        <v>1350</v>
      </c>
      <c r="I35" s="1"/>
      <c r="J35" s="1"/>
      <c r="K35" s="1"/>
    </row>
    <row r="36" spans="1:11" ht="40.5">
      <c r="A36" s="102" t="s">
        <v>260</v>
      </c>
      <c r="B36" s="103" t="s">
        <v>151</v>
      </c>
      <c r="C36" s="104">
        <v>17</v>
      </c>
      <c r="D36" s="1"/>
      <c r="E36" s="1"/>
      <c r="F36" s="105">
        <v>9201</v>
      </c>
      <c r="G36" s="105" t="s">
        <v>209</v>
      </c>
      <c r="H36" s="108">
        <f t="shared" si="0"/>
        <v>1394</v>
      </c>
      <c r="I36" s="1"/>
      <c r="J36" s="1"/>
      <c r="K36" s="1"/>
    </row>
    <row r="37" spans="1:11" ht="40.5">
      <c r="A37" s="102" t="s">
        <v>261</v>
      </c>
      <c r="B37" s="107" t="s">
        <v>151</v>
      </c>
      <c r="C37" s="104">
        <v>12206</v>
      </c>
      <c r="D37" s="1"/>
      <c r="E37" s="1"/>
      <c r="F37" s="1"/>
      <c r="G37" s="1"/>
      <c r="H37" s="59"/>
      <c r="I37" s="1"/>
      <c r="J37" s="1"/>
      <c r="K37" s="1"/>
    </row>
    <row r="38" spans="1:11" ht="27">
      <c r="A38" s="102" t="s">
        <v>262</v>
      </c>
      <c r="B38" s="103" t="s">
        <v>159</v>
      </c>
      <c r="C38" s="104">
        <v>38</v>
      </c>
      <c r="D38" s="1"/>
      <c r="E38" s="1"/>
      <c r="F38" s="1"/>
      <c r="G38" s="1"/>
      <c r="H38" s="59"/>
      <c r="I38" s="1"/>
      <c r="J38" s="1"/>
      <c r="K38" s="1"/>
    </row>
    <row r="39" spans="1:11" ht="27">
      <c r="A39" s="102" t="s">
        <v>263</v>
      </c>
      <c r="B39" s="103" t="s">
        <v>164</v>
      </c>
      <c r="C39" s="104">
        <v>10611</v>
      </c>
      <c r="D39" s="1"/>
      <c r="E39" s="1"/>
      <c r="F39" s="1"/>
      <c r="G39" s="1"/>
      <c r="H39" s="59"/>
      <c r="I39" s="1"/>
      <c r="J39" s="1"/>
      <c r="K39" s="1"/>
    </row>
    <row r="40" spans="1:11" ht="27">
      <c r="A40" s="102" t="s">
        <v>264</v>
      </c>
      <c r="B40" s="103" t="s">
        <v>169</v>
      </c>
      <c r="C40" s="104">
        <v>443</v>
      </c>
      <c r="D40" s="1"/>
      <c r="E40" s="1"/>
      <c r="F40" s="1"/>
      <c r="G40" s="1"/>
      <c r="H40" s="59"/>
      <c r="I40" s="1"/>
      <c r="J40" s="1"/>
      <c r="K40" s="1"/>
    </row>
    <row r="41" spans="1:11" ht="40.5">
      <c r="A41" s="102" t="s">
        <v>265</v>
      </c>
      <c r="B41" s="103" t="s">
        <v>173</v>
      </c>
      <c r="C41" s="104">
        <v>2528</v>
      </c>
      <c r="D41" s="1"/>
      <c r="E41" s="1"/>
      <c r="F41" s="1"/>
      <c r="G41" s="1"/>
      <c r="H41" s="59"/>
      <c r="I41" s="1"/>
      <c r="J41" s="1"/>
      <c r="K41" s="1"/>
    </row>
    <row r="42" spans="1:11" ht="27">
      <c r="A42" s="102" t="s">
        <v>266</v>
      </c>
      <c r="B42" s="103" t="s">
        <v>178</v>
      </c>
      <c r="C42" s="104">
        <v>5029</v>
      </c>
      <c r="D42" s="1"/>
      <c r="E42" s="1"/>
      <c r="F42" s="1"/>
      <c r="G42" s="1"/>
      <c r="H42" s="59"/>
      <c r="I42" s="1"/>
      <c r="J42" s="1"/>
      <c r="K42" s="1"/>
    </row>
    <row r="43" spans="1:11" ht="27">
      <c r="A43" s="102" t="s">
        <v>267</v>
      </c>
      <c r="B43" s="103" t="s">
        <v>182</v>
      </c>
      <c r="C43" s="104">
        <v>10320</v>
      </c>
      <c r="D43" s="1"/>
      <c r="E43" s="1"/>
      <c r="F43" s="1"/>
      <c r="G43" s="1"/>
      <c r="H43" s="59"/>
      <c r="I43" s="1"/>
      <c r="J43" s="1"/>
      <c r="K43" s="1"/>
    </row>
    <row r="44" spans="1:11" ht="40.5">
      <c r="A44" s="102" t="s">
        <v>268</v>
      </c>
      <c r="B44" s="103" t="s">
        <v>187</v>
      </c>
      <c r="C44" s="104">
        <v>1347</v>
      </c>
      <c r="D44" s="1"/>
      <c r="E44" s="1"/>
      <c r="F44" s="1"/>
      <c r="G44" s="1"/>
      <c r="H44" s="59"/>
      <c r="I44" s="1"/>
      <c r="J44" s="1"/>
      <c r="K44" s="1"/>
    </row>
    <row r="45" spans="1:11" ht="27">
      <c r="A45" s="102" t="s">
        <v>269</v>
      </c>
      <c r="B45" s="103" t="s">
        <v>194</v>
      </c>
      <c r="C45" s="104">
        <v>952</v>
      </c>
      <c r="D45" s="1"/>
      <c r="E45" s="1"/>
      <c r="F45" s="1"/>
      <c r="G45" s="1"/>
      <c r="H45" s="59"/>
      <c r="I45" s="1"/>
      <c r="J45" s="1"/>
      <c r="K45" s="1"/>
    </row>
    <row r="46" spans="1:11" ht="27">
      <c r="A46" s="102" t="s">
        <v>270</v>
      </c>
      <c r="B46" s="103" t="s">
        <v>199</v>
      </c>
      <c r="C46" s="104">
        <v>4292</v>
      </c>
      <c r="D46" s="1"/>
      <c r="E46" s="1"/>
      <c r="F46" s="1"/>
      <c r="G46" s="1"/>
      <c r="H46" s="59"/>
      <c r="I46" s="1"/>
      <c r="J46" s="1"/>
      <c r="K46" s="1"/>
    </row>
    <row r="47" spans="1:11" ht="27">
      <c r="A47" s="102" t="s">
        <v>271</v>
      </c>
      <c r="B47" s="103" t="s">
        <v>272</v>
      </c>
      <c r="C47" s="104">
        <v>3926</v>
      </c>
      <c r="D47" s="1"/>
      <c r="E47" s="1"/>
      <c r="F47" s="1"/>
      <c r="G47" s="1"/>
      <c r="H47" s="59"/>
      <c r="I47" s="1"/>
      <c r="J47" s="1"/>
      <c r="K47" s="1"/>
    </row>
    <row r="48" spans="1:11" ht="27">
      <c r="A48" s="102" t="s">
        <v>273</v>
      </c>
      <c r="B48" s="107" t="s">
        <v>272</v>
      </c>
      <c r="C48" s="104">
        <v>2363</v>
      </c>
      <c r="D48" s="1"/>
      <c r="E48" s="1"/>
      <c r="F48" s="1"/>
      <c r="G48" s="1"/>
      <c r="H48" s="59"/>
      <c r="I48" s="1"/>
      <c r="J48" s="1"/>
      <c r="K48" s="1"/>
    </row>
    <row r="49" spans="1:11" ht="27">
      <c r="A49" s="102" t="s">
        <v>274</v>
      </c>
      <c r="B49" s="103" t="s">
        <v>204</v>
      </c>
      <c r="C49" s="104">
        <v>1350</v>
      </c>
      <c r="D49" s="1"/>
      <c r="E49" s="1"/>
      <c r="F49" s="1"/>
      <c r="G49" s="1"/>
      <c r="H49" s="59"/>
      <c r="I49" s="1"/>
      <c r="J49" s="1"/>
      <c r="K49" s="1"/>
    </row>
    <row r="50" spans="1:11" ht="27">
      <c r="A50" s="102" t="s">
        <v>275</v>
      </c>
      <c r="B50" s="103" t="s">
        <v>208</v>
      </c>
      <c r="C50" s="104">
        <v>499</v>
      </c>
      <c r="D50" s="1"/>
      <c r="E50" s="1"/>
      <c r="F50" s="1"/>
      <c r="G50" s="1"/>
      <c r="H50" s="59"/>
      <c r="I50" s="1"/>
      <c r="J50" s="1"/>
      <c r="K50" s="1"/>
    </row>
    <row r="51" spans="1:11" ht="27">
      <c r="A51" s="102" t="s">
        <v>276</v>
      </c>
      <c r="B51" s="103" t="s">
        <v>208</v>
      </c>
      <c r="C51" s="104">
        <v>895</v>
      </c>
      <c r="D51" s="1"/>
      <c r="E51" s="1"/>
      <c r="F51" s="1"/>
      <c r="G51" s="1"/>
      <c r="H51" s="59"/>
      <c r="I51" s="1"/>
      <c r="J51" s="1"/>
      <c r="K51" s="1"/>
    </row>
    <row r="52" spans="1:11" ht="27">
      <c r="A52" s="102" t="s">
        <v>277</v>
      </c>
      <c r="B52" s="102"/>
      <c r="C52" s="104">
        <v>0</v>
      </c>
      <c r="D52" s="1"/>
      <c r="E52" s="1"/>
      <c r="F52" s="1"/>
      <c r="G52" s="1"/>
      <c r="H52" s="59"/>
      <c r="I52" s="1"/>
      <c r="J52" s="1"/>
      <c r="K52" s="1"/>
    </row>
    <row r="53" spans="1:11" ht="27">
      <c r="A53" s="102" t="s">
        <v>278</v>
      </c>
      <c r="B53" s="102"/>
      <c r="C53" s="104">
        <v>0</v>
      </c>
      <c r="D53" s="1"/>
      <c r="E53" s="1"/>
      <c r="F53" s="1"/>
      <c r="G53" s="1"/>
      <c r="H53" s="59"/>
      <c r="I53" s="1"/>
      <c r="J53" s="1"/>
      <c r="K53" s="1"/>
    </row>
    <row r="54" spans="1:11" ht="14.25">
      <c r="A54" s="102" t="s">
        <v>279</v>
      </c>
      <c r="B54" s="103"/>
      <c r="C54" s="104">
        <v>148875</v>
      </c>
      <c r="D54" s="1"/>
      <c r="E54" s="1"/>
      <c r="F54" s="1"/>
      <c r="G54" s="1"/>
      <c r="H54" s="59"/>
      <c r="I54" s="1"/>
      <c r="J54" s="1"/>
      <c r="K54" s="1"/>
    </row>
  </sheetData>
  <phoneticPr fontId="3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3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01"/>
  <sheetViews>
    <sheetView workbookViewId="0"/>
  </sheetViews>
  <sheetFormatPr defaultColWidth="9" defaultRowHeight="13.5"/>
  <cols>
    <col min="1" max="10" width="10.625" customWidth="1"/>
    <col min="11" max="11" width="9.625" customWidth="1"/>
    <col min="12" max="24" width="10.625" customWidth="1"/>
  </cols>
  <sheetData>
    <row r="1" spans="1:24" ht="18.75">
      <c r="A1" s="1"/>
      <c r="B1" s="2" t="s">
        <v>280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78"/>
      <c r="V1" s="79"/>
      <c r="W1" s="48"/>
      <c r="X1" s="48"/>
    </row>
    <row r="2" spans="1:24" ht="22.5">
      <c r="A2" s="1"/>
      <c r="B2" s="4" t="s">
        <v>281</v>
      </c>
      <c r="C2" s="5" t="s">
        <v>3</v>
      </c>
      <c r="D2" s="6" t="s">
        <v>282</v>
      </c>
      <c r="E2" s="6" t="s">
        <v>283</v>
      </c>
      <c r="F2" s="6" t="s">
        <v>284</v>
      </c>
      <c r="G2" s="6" t="s">
        <v>285</v>
      </c>
      <c r="H2" s="6" t="s">
        <v>286</v>
      </c>
      <c r="I2" s="6" t="s">
        <v>7</v>
      </c>
      <c r="J2" s="6" t="s">
        <v>287</v>
      </c>
      <c r="K2" s="6"/>
      <c r="L2" s="6" t="s">
        <v>288</v>
      </c>
      <c r="M2" s="6" t="s">
        <v>289</v>
      </c>
      <c r="N2" s="6" t="s">
        <v>290</v>
      </c>
      <c r="O2" s="6" t="s">
        <v>291</v>
      </c>
      <c r="P2" s="6" t="s">
        <v>292</v>
      </c>
      <c r="Q2" s="6" t="s">
        <v>293</v>
      </c>
      <c r="R2" s="6" t="s">
        <v>294</v>
      </c>
      <c r="S2" s="48"/>
      <c r="T2" s="48"/>
      <c r="U2" s="48"/>
      <c r="V2" s="80"/>
      <c r="W2" s="48"/>
      <c r="X2" s="48"/>
    </row>
    <row r="3" spans="1:24" ht="36">
      <c r="A3" s="1"/>
      <c r="B3" s="7" t="s">
        <v>3</v>
      </c>
      <c r="C3" s="8" t="s">
        <v>295</v>
      </c>
      <c r="D3" s="7" t="s">
        <v>282</v>
      </c>
      <c r="E3" s="7" t="s">
        <v>283</v>
      </c>
      <c r="F3" s="7" t="s">
        <v>284</v>
      </c>
      <c r="G3" s="7" t="s">
        <v>285</v>
      </c>
      <c r="H3" s="7" t="s">
        <v>286</v>
      </c>
      <c r="I3" s="7" t="s">
        <v>7</v>
      </c>
      <c r="J3" s="8" t="s">
        <v>287</v>
      </c>
      <c r="K3" s="7"/>
      <c r="L3" s="8" t="s">
        <v>288</v>
      </c>
      <c r="M3" s="60" t="s">
        <v>296</v>
      </c>
      <c r="N3" s="7" t="s">
        <v>297</v>
      </c>
      <c r="O3" s="60" t="s">
        <v>298</v>
      </c>
      <c r="P3" s="60" t="s">
        <v>299</v>
      </c>
      <c r="Q3" s="7" t="s">
        <v>292</v>
      </c>
      <c r="R3" s="7" t="s">
        <v>300</v>
      </c>
      <c r="S3" s="81" t="s">
        <v>301</v>
      </c>
      <c r="T3" s="82" t="s">
        <v>302</v>
      </c>
      <c r="U3" s="6" t="s">
        <v>294</v>
      </c>
      <c r="V3" s="83" t="s">
        <v>303</v>
      </c>
      <c r="W3" s="84" t="s">
        <v>304</v>
      </c>
      <c r="X3" s="85" t="s">
        <v>305</v>
      </c>
    </row>
    <row r="4" spans="1:24" ht="94.5">
      <c r="A4" s="9" t="e">
        <f>VLOOKUP(C4,Sheet1!B:C,2,0)</f>
        <v>#N/A</v>
      </c>
      <c r="B4" s="10">
        <v>1</v>
      </c>
      <c r="C4" s="11" t="s">
        <v>306</v>
      </c>
      <c r="D4" s="12" t="s">
        <v>17</v>
      </c>
      <c r="E4" s="12" t="s">
        <v>307</v>
      </c>
      <c r="F4" s="13" t="s">
        <v>308</v>
      </c>
      <c r="G4" s="14" t="s">
        <v>309</v>
      </c>
      <c r="H4" s="14" t="s">
        <v>310</v>
      </c>
      <c r="I4" s="61" t="s">
        <v>311</v>
      </c>
      <c r="J4" s="62" t="s">
        <v>312</v>
      </c>
      <c r="K4" s="61" t="str">
        <f t="shared" ref="K4:K46" si="0">CONCATENATE(H4,J4)</f>
        <v>薛峰25653153</v>
      </c>
      <c r="L4" s="62" t="s">
        <v>313</v>
      </c>
      <c r="M4" s="14">
        <v>16</v>
      </c>
      <c r="N4" s="14">
        <v>16</v>
      </c>
      <c r="O4" s="14">
        <v>4</v>
      </c>
      <c r="P4" s="14">
        <v>4</v>
      </c>
      <c r="Q4" s="14">
        <v>200</v>
      </c>
      <c r="R4" s="63">
        <v>0</v>
      </c>
      <c r="S4" s="86" t="s">
        <v>314</v>
      </c>
      <c r="T4" s="87" t="s">
        <v>315</v>
      </c>
      <c r="U4" s="88" t="s">
        <v>316</v>
      </c>
      <c r="V4" s="89"/>
      <c r="W4" s="63" t="s">
        <v>317</v>
      </c>
      <c r="X4" s="48">
        <f t="shared" ref="X4:X46" si="1">M4*25</f>
        <v>400</v>
      </c>
    </row>
    <row r="5" spans="1:24" ht="54" hidden="1">
      <c r="A5" s="9" t="str">
        <f>VLOOKUP(C5,Sheet1!B:C,2,0)</f>
        <v>虹口分校</v>
      </c>
      <c r="B5" s="10">
        <v>2</v>
      </c>
      <c r="C5" s="11" t="s">
        <v>24</v>
      </c>
      <c r="D5" s="12" t="s">
        <v>25</v>
      </c>
      <c r="E5" s="15" t="s">
        <v>318</v>
      </c>
      <c r="F5" s="14" t="s">
        <v>319</v>
      </c>
      <c r="G5" s="13" t="s">
        <v>320</v>
      </c>
      <c r="H5" s="14" t="s">
        <v>321</v>
      </c>
      <c r="I5" s="63" t="s">
        <v>27</v>
      </c>
      <c r="J5" s="64" t="s">
        <v>322</v>
      </c>
      <c r="K5" s="61" t="str">
        <f t="shared" si="0"/>
        <v>黄海霞18017383855</v>
      </c>
      <c r="L5" s="62" t="s">
        <v>323</v>
      </c>
      <c r="M5" s="14">
        <v>11</v>
      </c>
      <c r="N5" s="14">
        <v>0</v>
      </c>
      <c r="O5" s="14">
        <v>1</v>
      </c>
      <c r="P5" s="14">
        <v>0</v>
      </c>
      <c r="Q5" s="14">
        <v>60</v>
      </c>
      <c r="R5" s="63">
        <v>0</v>
      </c>
      <c r="S5" s="86" t="s">
        <v>314</v>
      </c>
      <c r="T5" s="87" t="s">
        <v>315</v>
      </c>
      <c r="U5" s="88" t="s">
        <v>316</v>
      </c>
      <c r="V5" s="89"/>
      <c r="W5" s="90" t="s">
        <v>321</v>
      </c>
      <c r="X5" s="48">
        <f t="shared" si="1"/>
        <v>275</v>
      </c>
    </row>
    <row r="6" spans="1:24" ht="27" hidden="1">
      <c r="A6" s="9" t="str">
        <f>VLOOKUP(C6,Sheet1!B:C,2,0)</f>
        <v>闵二分校</v>
      </c>
      <c r="B6" s="10">
        <v>3</v>
      </c>
      <c r="C6" s="11" t="s">
        <v>32</v>
      </c>
      <c r="D6" s="12" t="s">
        <v>324</v>
      </c>
      <c r="E6" s="12" t="s">
        <v>325</v>
      </c>
      <c r="F6" s="14" t="s">
        <v>326</v>
      </c>
      <c r="G6" s="14" t="s">
        <v>327</v>
      </c>
      <c r="H6" s="14" t="s">
        <v>328</v>
      </c>
      <c r="I6" s="61" t="s">
        <v>329</v>
      </c>
      <c r="J6" s="62" t="s">
        <v>330</v>
      </c>
      <c r="K6" s="61" t="str">
        <f t="shared" si="0"/>
        <v>郝彦敏54708791</v>
      </c>
      <c r="L6" s="62" t="s">
        <v>330</v>
      </c>
      <c r="M6" s="14">
        <v>14</v>
      </c>
      <c r="N6" s="14">
        <v>0</v>
      </c>
      <c r="O6" s="14">
        <v>3</v>
      </c>
      <c r="P6" s="14">
        <v>1</v>
      </c>
      <c r="Q6" s="14">
        <v>140</v>
      </c>
      <c r="R6" s="63">
        <v>0</v>
      </c>
      <c r="S6" s="86" t="s">
        <v>314</v>
      </c>
      <c r="T6" s="87" t="s">
        <v>315</v>
      </c>
      <c r="U6" s="88" t="s">
        <v>316</v>
      </c>
      <c r="V6" s="89"/>
      <c r="W6" s="90" t="s">
        <v>331</v>
      </c>
      <c r="X6" s="48">
        <f t="shared" si="1"/>
        <v>350</v>
      </c>
    </row>
    <row r="7" spans="1:24" ht="27" hidden="1">
      <c r="A7" s="9" t="str">
        <f>VLOOKUP(C7,Sheet1!B:C,2,0)</f>
        <v>宝山分校</v>
      </c>
      <c r="B7" s="10">
        <v>4</v>
      </c>
      <c r="C7" s="11" t="s">
        <v>36</v>
      </c>
      <c r="D7" s="12" t="s">
        <v>37</v>
      </c>
      <c r="E7" s="12" t="s">
        <v>332</v>
      </c>
      <c r="F7" s="14" t="s">
        <v>333</v>
      </c>
      <c r="G7" s="13" t="s">
        <v>334</v>
      </c>
      <c r="H7" s="14" t="s">
        <v>334</v>
      </c>
      <c r="I7" s="61" t="s">
        <v>335</v>
      </c>
      <c r="J7" s="62" t="s">
        <v>336</v>
      </c>
      <c r="K7" s="61" t="str">
        <f t="shared" si="0"/>
        <v>胡祖刚56126564</v>
      </c>
      <c r="L7" s="62" t="s">
        <v>336</v>
      </c>
      <c r="M7" s="14">
        <v>16</v>
      </c>
      <c r="N7" s="14">
        <v>0</v>
      </c>
      <c r="O7" s="14">
        <v>2</v>
      </c>
      <c r="P7" s="14">
        <v>2</v>
      </c>
      <c r="Q7" s="14">
        <v>90</v>
      </c>
      <c r="R7" s="63">
        <v>0</v>
      </c>
      <c r="S7" s="86" t="s">
        <v>314</v>
      </c>
      <c r="T7" s="87" t="s">
        <v>315</v>
      </c>
      <c r="U7" s="88" t="s">
        <v>316</v>
      </c>
      <c r="V7" s="89"/>
      <c r="W7" s="90" t="s">
        <v>40</v>
      </c>
      <c r="X7" s="48">
        <f t="shared" si="1"/>
        <v>400</v>
      </c>
    </row>
    <row r="8" spans="1:24" ht="94.5" hidden="1">
      <c r="A8" s="9" t="str">
        <f>VLOOKUP(C8,Sheet1!B:C,2,0)</f>
        <v>浦东东校</v>
      </c>
      <c r="B8" s="10">
        <v>5</v>
      </c>
      <c r="C8" s="11" t="s">
        <v>41</v>
      </c>
      <c r="D8" s="12" t="s">
        <v>42</v>
      </c>
      <c r="E8" s="16" t="s">
        <v>337</v>
      </c>
      <c r="F8" s="17" t="s">
        <v>338</v>
      </c>
      <c r="G8" s="18" t="s">
        <v>339</v>
      </c>
      <c r="H8" s="14" t="s">
        <v>340</v>
      </c>
      <c r="I8" s="65" t="s">
        <v>341</v>
      </c>
      <c r="J8" s="62" t="s">
        <v>342</v>
      </c>
      <c r="K8" s="61" t="str">
        <f t="shared" si="0"/>
        <v>刘  敏50993515</v>
      </c>
      <c r="L8" s="62" t="s">
        <v>343</v>
      </c>
      <c r="M8" s="14">
        <v>28</v>
      </c>
      <c r="N8" s="14">
        <v>0</v>
      </c>
      <c r="O8" s="14">
        <v>3</v>
      </c>
      <c r="P8" s="14">
        <v>0</v>
      </c>
      <c r="Q8" s="14">
        <v>280</v>
      </c>
      <c r="R8" s="63">
        <v>0</v>
      </c>
      <c r="S8" s="86" t="s">
        <v>314</v>
      </c>
      <c r="T8" s="87" t="s">
        <v>315</v>
      </c>
      <c r="U8" s="88" t="s">
        <v>316</v>
      </c>
      <c r="V8" s="89"/>
      <c r="W8" s="90" t="s">
        <v>344</v>
      </c>
      <c r="X8" s="48">
        <f t="shared" si="1"/>
        <v>700</v>
      </c>
    </row>
    <row r="9" spans="1:24" ht="40.5">
      <c r="A9" s="9" t="e">
        <f>VLOOKUP(C9,Sheet1!B:C,2,0)</f>
        <v>#N/A</v>
      </c>
      <c r="B9" s="10">
        <v>6</v>
      </c>
      <c r="C9" s="11" t="s">
        <v>345</v>
      </c>
      <c r="D9" s="12" t="s">
        <v>346</v>
      </c>
      <c r="E9" s="12" t="s">
        <v>347</v>
      </c>
      <c r="F9" s="17" t="s">
        <v>338</v>
      </c>
      <c r="G9" s="14" t="s">
        <v>348</v>
      </c>
      <c r="H9" s="14" t="s">
        <v>349</v>
      </c>
      <c r="I9" s="61" t="s">
        <v>350</v>
      </c>
      <c r="J9" s="62" t="s">
        <v>351</v>
      </c>
      <c r="K9" s="61" t="str">
        <f t="shared" si="0"/>
        <v>黄雅清13818475295</v>
      </c>
      <c r="L9" s="62" t="s">
        <v>352</v>
      </c>
      <c r="M9" s="14">
        <v>30</v>
      </c>
      <c r="N9" s="14">
        <v>0</v>
      </c>
      <c r="O9" s="14">
        <v>4</v>
      </c>
      <c r="P9" s="14">
        <v>0</v>
      </c>
      <c r="Q9" s="14">
        <v>160</v>
      </c>
      <c r="R9" s="63">
        <v>0</v>
      </c>
      <c r="S9" s="86" t="s">
        <v>353</v>
      </c>
      <c r="T9" s="87" t="s">
        <v>315</v>
      </c>
      <c r="U9" s="88"/>
      <c r="V9" s="89"/>
      <c r="W9" s="90" t="s">
        <v>349</v>
      </c>
      <c r="X9" s="48">
        <f t="shared" si="1"/>
        <v>750</v>
      </c>
    </row>
    <row r="10" spans="1:24" ht="27">
      <c r="A10" s="9" t="e">
        <f>VLOOKUP(C10,Sheet1!B:C,2,0)</f>
        <v>#N/A</v>
      </c>
      <c r="B10" s="10">
        <v>7</v>
      </c>
      <c r="C10" s="11" t="s">
        <v>354</v>
      </c>
      <c r="D10" s="12" t="s">
        <v>355</v>
      </c>
      <c r="E10" s="12" t="s">
        <v>356</v>
      </c>
      <c r="F10" s="17" t="s">
        <v>338</v>
      </c>
      <c r="G10" s="14" t="s">
        <v>357</v>
      </c>
      <c r="H10" s="14" t="s">
        <v>358</v>
      </c>
      <c r="I10" s="61" t="s">
        <v>359</v>
      </c>
      <c r="J10" s="62" t="s">
        <v>360</v>
      </c>
      <c r="K10" s="61" t="str">
        <f t="shared" si="0"/>
        <v>唐惠平58621693</v>
      </c>
      <c r="L10" s="62" t="s">
        <v>361</v>
      </c>
      <c r="M10" s="14"/>
      <c r="N10" s="14"/>
      <c r="O10" s="14"/>
      <c r="P10" s="14"/>
      <c r="Q10" s="14"/>
      <c r="R10" s="63">
        <v>0</v>
      </c>
      <c r="S10" s="86" t="s">
        <v>353</v>
      </c>
      <c r="T10" s="87" t="s">
        <v>315</v>
      </c>
      <c r="U10" s="88"/>
      <c r="V10" s="89"/>
      <c r="W10" s="90" t="s">
        <v>344</v>
      </c>
      <c r="X10" s="48">
        <f t="shared" si="1"/>
        <v>0</v>
      </c>
    </row>
    <row r="11" spans="1:24" ht="54">
      <c r="A11" s="9" t="e">
        <f>VLOOKUP(C11,Sheet1!B:C,2,0)</f>
        <v>#N/A</v>
      </c>
      <c r="B11" s="10">
        <v>8</v>
      </c>
      <c r="C11" s="11" t="s">
        <v>362</v>
      </c>
      <c r="D11" s="12" t="s">
        <v>363</v>
      </c>
      <c r="E11" s="12" t="s">
        <v>364</v>
      </c>
      <c r="F11" s="17" t="s">
        <v>338</v>
      </c>
      <c r="G11" s="14" t="s">
        <v>365</v>
      </c>
      <c r="H11" s="14" t="s">
        <v>366</v>
      </c>
      <c r="I11" s="61" t="s">
        <v>367</v>
      </c>
      <c r="J11" s="62" t="s">
        <v>368</v>
      </c>
      <c r="K11" s="61" t="str">
        <f t="shared" si="0"/>
        <v>方玉珍50348728</v>
      </c>
      <c r="L11" s="62" t="s">
        <v>369</v>
      </c>
      <c r="M11" s="14">
        <v>10</v>
      </c>
      <c r="N11" s="14">
        <v>0</v>
      </c>
      <c r="O11" s="14">
        <v>0</v>
      </c>
      <c r="P11" s="14">
        <v>0</v>
      </c>
      <c r="Q11" s="14">
        <v>0</v>
      </c>
      <c r="R11" s="63">
        <v>0</v>
      </c>
      <c r="S11" s="86" t="s">
        <v>353</v>
      </c>
      <c r="T11" s="87" t="s">
        <v>315</v>
      </c>
      <c r="U11" s="88"/>
      <c r="V11" s="89"/>
      <c r="W11" s="90" t="s">
        <v>344</v>
      </c>
      <c r="X11" s="48">
        <f t="shared" si="1"/>
        <v>250</v>
      </c>
    </row>
    <row r="12" spans="1:24" ht="27" hidden="1">
      <c r="A12" s="9" t="str">
        <f>VLOOKUP(C12,Sheet1!B:C,2,0)</f>
        <v>闵一分校</v>
      </c>
      <c r="B12" s="10">
        <v>9</v>
      </c>
      <c r="C12" s="11" t="s">
        <v>50</v>
      </c>
      <c r="D12" s="12" t="s">
        <v>370</v>
      </c>
      <c r="E12" s="12" t="s">
        <v>371</v>
      </c>
      <c r="F12" s="14" t="s">
        <v>372</v>
      </c>
      <c r="G12" s="14" t="s">
        <v>373</v>
      </c>
      <c r="H12" s="14" t="s">
        <v>374</v>
      </c>
      <c r="I12" s="61" t="s">
        <v>375</v>
      </c>
      <c r="J12" s="62" t="s">
        <v>376</v>
      </c>
      <c r="K12" s="61" t="str">
        <f t="shared" si="0"/>
        <v>李  燕64922894</v>
      </c>
      <c r="L12" s="62" t="s">
        <v>377</v>
      </c>
      <c r="M12" s="14">
        <v>15</v>
      </c>
      <c r="N12" s="14">
        <v>0</v>
      </c>
      <c r="O12" s="14">
        <v>5</v>
      </c>
      <c r="P12" s="14">
        <v>4</v>
      </c>
      <c r="Q12" s="14">
        <v>190</v>
      </c>
      <c r="R12" s="63">
        <v>0</v>
      </c>
      <c r="S12" s="86" t="s">
        <v>314</v>
      </c>
      <c r="T12" s="87" t="s">
        <v>315</v>
      </c>
      <c r="U12" s="88" t="s">
        <v>316</v>
      </c>
      <c r="V12" s="89"/>
      <c r="W12" s="90" t="s">
        <v>378</v>
      </c>
      <c r="X12" s="48">
        <f t="shared" si="1"/>
        <v>375</v>
      </c>
    </row>
    <row r="13" spans="1:24" ht="27">
      <c r="A13" s="9" t="e">
        <f>VLOOKUP(C13,Sheet1!B:C,2,0)</f>
        <v>#N/A</v>
      </c>
      <c r="B13" s="10">
        <v>10</v>
      </c>
      <c r="C13" s="11" t="s">
        <v>379</v>
      </c>
      <c r="D13" s="12" t="s">
        <v>380</v>
      </c>
      <c r="E13" s="12" t="s">
        <v>381</v>
      </c>
      <c r="F13" s="14" t="s">
        <v>372</v>
      </c>
      <c r="G13" s="14" t="s">
        <v>382</v>
      </c>
      <c r="H13" s="14" t="s">
        <v>383</v>
      </c>
      <c r="I13" s="61" t="s">
        <v>375</v>
      </c>
      <c r="J13" s="62" t="s">
        <v>376</v>
      </c>
      <c r="K13" s="61" t="str">
        <f t="shared" si="0"/>
        <v>罗  文64922894</v>
      </c>
      <c r="L13" s="14"/>
      <c r="M13" s="14">
        <v>15</v>
      </c>
      <c r="N13" s="14">
        <v>0</v>
      </c>
      <c r="O13" s="14">
        <v>5</v>
      </c>
      <c r="P13" s="14">
        <v>4</v>
      </c>
      <c r="Q13" s="14">
        <v>190</v>
      </c>
      <c r="R13" s="63">
        <v>0</v>
      </c>
      <c r="S13" s="86" t="s">
        <v>353</v>
      </c>
      <c r="T13" s="87" t="s">
        <v>315</v>
      </c>
      <c r="U13" s="88"/>
      <c r="V13" s="89"/>
      <c r="W13" s="90" t="s">
        <v>378</v>
      </c>
      <c r="X13" s="48">
        <f t="shared" si="1"/>
        <v>375</v>
      </c>
    </row>
    <row r="14" spans="1:24" ht="54" hidden="1">
      <c r="A14" s="9" t="str">
        <f>VLOOKUP(C14,Sheet1!B:C,2,0)</f>
        <v>金山分校</v>
      </c>
      <c r="B14" s="10">
        <v>11</v>
      </c>
      <c r="C14" s="11" t="s">
        <v>55</v>
      </c>
      <c r="D14" s="12" t="s">
        <v>56</v>
      </c>
      <c r="E14" s="12" t="s">
        <v>384</v>
      </c>
      <c r="F14" s="14" t="s">
        <v>385</v>
      </c>
      <c r="G14" s="19" t="s">
        <v>386</v>
      </c>
      <c r="H14" s="14" t="s">
        <v>387</v>
      </c>
      <c r="I14" s="61" t="s">
        <v>388</v>
      </c>
      <c r="J14" s="62" t="s">
        <v>389</v>
      </c>
      <c r="K14" s="61" t="str">
        <f t="shared" si="0"/>
        <v>陈全云57320157</v>
      </c>
      <c r="L14" s="66" t="s">
        <v>390</v>
      </c>
      <c r="M14" s="14">
        <v>19</v>
      </c>
      <c r="N14" s="14"/>
      <c r="O14" s="14">
        <v>4</v>
      </c>
      <c r="P14" s="14"/>
      <c r="Q14" s="14">
        <v>160</v>
      </c>
      <c r="R14" s="63">
        <v>0</v>
      </c>
      <c r="S14" s="86" t="s">
        <v>314</v>
      </c>
      <c r="T14" s="87" t="s">
        <v>315</v>
      </c>
      <c r="U14" s="88" t="s">
        <v>316</v>
      </c>
      <c r="V14" s="89"/>
      <c r="W14" s="90" t="s">
        <v>387</v>
      </c>
      <c r="X14" s="48">
        <f t="shared" si="1"/>
        <v>475</v>
      </c>
    </row>
    <row r="15" spans="1:24" ht="40.5" hidden="1">
      <c r="A15" s="9" t="str">
        <f>VLOOKUP(C15,Sheet1!B:C,2,0)</f>
        <v>松江分校</v>
      </c>
      <c r="B15" s="10">
        <v>12</v>
      </c>
      <c r="C15" s="11" t="s">
        <v>62</v>
      </c>
      <c r="D15" s="12" t="s">
        <v>63</v>
      </c>
      <c r="E15" s="12" t="s">
        <v>391</v>
      </c>
      <c r="F15" s="14" t="s">
        <v>392</v>
      </c>
      <c r="G15" s="20" t="s">
        <v>393</v>
      </c>
      <c r="H15" s="14" t="s">
        <v>394</v>
      </c>
      <c r="I15" s="61" t="s">
        <v>65</v>
      </c>
      <c r="J15" s="64" t="s">
        <v>395</v>
      </c>
      <c r="K15" s="61" t="str">
        <f t="shared" si="0"/>
        <v>李爱玲60152514</v>
      </c>
      <c r="L15" s="62" t="s">
        <v>396</v>
      </c>
      <c r="M15" s="14">
        <v>24</v>
      </c>
      <c r="N15" s="14"/>
      <c r="O15" s="14">
        <v>4</v>
      </c>
      <c r="P15" s="14">
        <v>4</v>
      </c>
      <c r="Q15" s="14">
        <v>180</v>
      </c>
      <c r="R15" s="63">
        <v>0</v>
      </c>
      <c r="S15" s="86" t="s">
        <v>314</v>
      </c>
      <c r="T15" s="87" t="s">
        <v>315</v>
      </c>
      <c r="U15" s="88" t="s">
        <v>316</v>
      </c>
      <c r="V15" s="89"/>
      <c r="W15" s="90" t="s">
        <v>397</v>
      </c>
      <c r="X15" s="48">
        <f t="shared" si="1"/>
        <v>600</v>
      </c>
    </row>
    <row r="16" spans="1:24" ht="27" hidden="1">
      <c r="A16" s="9" t="str">
        <f>VLOOKUP(C16,Sheet1!B:C,2,0)</f>
        <v>浦东南校</v>
      </c>
      <c r="B16" s="10">
        <v>13</v>
      </c>
      <c r="C16" s="11" t="s">
        <v>66</v>
      </c>
      <c r="D16" s="12" t="s">
        <v>67</v>
      </c>
      <c r="E16" s="12" t="s">
        <v>398</v>
      </c>
      <c r="F16" s="14" t="s">
        <v>399</v>
      </c>
      <c r="G16" s="21" t="s">
        <v>400</v>
      </c>
      <c r="H16" s="13" t="s">
        <v>70</v>
      </c>
      <c r="I16" s="61" t="s">
        <v>69</v>
      </c>
      <c r="J16" s="62" t="s">
        <v>401</v>
      </c>
      <c r="K16" s="61" t="str">
        <f t="shared" si="0"/>
        <v>董琴国58020724</v>
      </c>
      <c r="L16" s="62" t="s">
        <v>402</v>
      </c>
      <c r="M16" s="14">
        <v>28</v>
      </c>
      <c r="N16" s="14">
        <v>28</v>
      </c>
      <c r="O16" s="14">
        <v>8</v>
      </c>
      <c r="P16" s="14">
        <v>8</v>
      </c>
      <c r="Q16" s="21">
        <v>400</v>
      </c>
      <c r="R16" s="63">
        <v>0</v>
      </c>
      <c r="S16" s="86" t="s">
        <v>314</v>
      </c>
      <c r="T16" s="87" t="s">
        <v>315</v>
      </c>
      <c r="U16" s="88" t="s">
        <v>316</v>
      </c>
      <c r="V16" s="89"/>
      <c r="W16" s="90" t="s">
        <v>70</v>
      </c>
      <c r="X16" s="48">
        <f t="shared" si="1"/>
        <v>700</v>
      </c>
    </row>
    <row r="17" spans="1:24" ht="40.5">
      <c r="A17" s="9" t="e">
        <f>VLOOKUP(C17,Sheet1!B:C,2,0)</f>
        <v>#N/A</v>
      </c>
      <c r="B17" s="10">
        <v>14</v>
      </c>
      <c r="C17" s="11" t="s">
        <v>403</v>
      </c>
      <c r="D17" s="12" t="s">
        <v>404</v>
      </c>
      <c r="E17" s="12" t="s">
        <v>405</v>
      </c>
      <c r="F17" s="14" t="s">
        <v>399</v>
      </c>
      <c r="G17" s="14" t="s">
        <v>406</v>
      </c>
      <c r="H17" s="14" t="s">
        <v>407</v>
      </c>
      <c r="I17" s="61" t="s">
        <v>408</v>
      </c>
      <c r="J17" s="62" t="s">
        <v>409</v>
      </c>
      <c r="K17" s="61" t="str">
        <f t="shared" si="0"/>
        <v>刘计良68115422</v>
      </c>
      <c r="L17" s="62" t="s">
        <v>410</v>
      </c>
      <c r="M17" s="14">
        <v>10</v>
      </c>
      <c r="N17" s="14">
        <v>0</v>
      </c>
      <c r="O17" s="14">
        <v>0</v>
      </c>
      <c r="P17" s="14">
        <v>0</v>
      </c>
      <c r="Q17" s="14">
        <v>0</v>
      </c>
      <c r="R17" s="63">
        <v>0</v>
      </c>
      <c r="S17" s="86" t="s">
        <v>353</v>
      </c>
      <c r="T17" s="87" t="s">
        <v>315</v>
      </c>
      <c r="U17" s="88"/>
      <c r="V17" s="89"/>
      <c r="W17" s="90" t="s">
        <v>70</v>
      </c>
      <c r="X17" s="48">
        <f t="shared" si="1"/>
        <v>250</v>
      </c>
    </row>
    <row r="18" spans="1:24" ht="27" hidden="1">
      <c r="A18" s="9" t="str">
        <f>VLOOKUP(C18,Sheet1!B:C,2,0)</f>
        <v>奉贤分校</v>
      </c>
      <c r="B18" s="10">
        <v>15</v>
      </c>
      <c r="C18" s="11" t="s">
        <v>71</v>
      </c>
      <c r="D18" s="12" t="s">
        <v>72</v>
      </c>
      <c r="E18" s="12" t="s">
        <v>411</v>
      </c>
      <c r="F18" s="14" t="s">
        <v>412</v>
      </c>
      <c r="G18" s="14" t="s">
        <v>413</v>
      </c>
      <c r="H18" s="22" t="s">
        <v>414</v>
      </c>
      <c r="I18" s="61" t="s">
        <v>415</v>
      </c>
      <c r="J18" s="62" t="s">
        <v>416</v>
      </c>
      <c r="K18" s="61" t="str">
        <f t="shared" si="0"/>
        <v>王煜炜57411135</v>
      </c>
      <c r="L18" s="62" t="s">
        <v>416</v>
      </c>
      <c r="M18" s="14">
        <v>21</v>
      </c>
      <c r="N18" s="14">
        <v>0</v>
      </c>
      <c r="O18" s="14">
        <v>5</v>
      </c>
      <c r="P18" s="14">
        <v>5</v>
      </c>
      <c r="Q18" s="14">
        <v>290</v>
      </c>
      <c r="R18" s="63">
        <v>0</v>
      </c>
      <c r="S18" s="86" t="s">
        <v>314</v>
      </c>
      <c r="T18" s="87" t="s">
        <v>315</v>
      </c>
      <c r="U18" s="88" t="s">
        <v>316</v>
      </c>
      <c r="V18" s="89"/>
      <c r="W18" s="90" t="s">
        <v>417</v>
      </c>
      <c r="X18" s="48">
        <f t="shared" si="1"/>
        <v>525</v>
      </c>
    </row>
    <row r="19" spans="1:24" ht="40.5" hidden="1">
      <c r="A19" s="9" t="str">
        <f>VLOOKUP(C19,Sheet1!B:C,2,0)</f>
        <v>青浦分校</v>
      </c>
      <c r="B19" s="10">
        <v>16</v>
      </c>
      <c r="C19" s="11" t="s">
        <v>75</v>
      </c>
      <c r="D19" s="12" t="s">
        <v>76</v>
      </c>
      <c r="E19" s="12" t="s">
        <v>418</v>
      </c>
      <c r="F19" s="14" t="s">
        <v>419</v>
      </c>
      <c r="G19" s="14" t="s">
        <v>420</v>
      </c>
      <c r="H19" s="14" t="s">
        <v>421</v>
      </c>
      <c r="I19" s="61" t="s">
        <v>422</v>
      </c>
      <c r="J19" s="62" t="s">
        <v>423</v>
      </c>
      <c r="K19" s="61" t="str">
        <f t="shared" si="0"/>
        <v>吴忠香18017157262</v>
      </c>
      <c r="L19" s="62" t="s">
        <v>424</v>
      </c>
      <c r="M19" s="14">
        <v>14</v>
      </c>
      <c r="N19" s="14">
        <v>0</v>
      </c>
      <c r="O19" s="14">
        <v>2</v>
      </c>
      <c r="P19" s="14">
        <v>1</v>
      </c>
      <c r="Q19" s="14">
        <v>150</v>
      </c>
      <c r="R19" s="63">
        <v>0</v>
      </c>
      <c r="S19" s="86" t="s">
        <v>314</v>
      </c>
      <c r="T19" s="87" t="s">
        <v>315</v>
      </c>
      <c r="U19" s="88" t="s">
        <v>316</v>
      </c>
      <c r="V19" s="89"/>
      <c r="W19" s="90" t="s">
        <v>421</v>
      </c>
      <c r="X19" s="48">
        <f t="shared" si="1"/>
        <v>350</v>
      </c>
    </row>
    <row r="20" spans="1:24" ht="36" hidden="1">
      <c r="A20" s="9" t="str">
        <f>VLOOKUP(C20,Sheet1!B:C,2,0)</f>
        <v>崇明分校</v>
      </c>
      <c r="B20" s="10">
        <v>17</v>
      </c>
      <c r="C20" s="11" t="s">
        <v>80</v>
      </c>
      <c r="D20" s="12" t="s">
        <v>81</v>
      </c>
      <c r="E20" s="23" t="s">
        <v>425</v>
      </c>
      <c r="F20" s="24" t="s">
        <v>426</v>
      </c>
      <c r="G20" s="24" t="s">
        <v>427</v>
      </c>
      <c r="H20" s="25" t="s">
        <v>85</v>
      </c>
      <c r="I20" s="67" t="s">
        <v>428</v>
      </c>
      <c r="J20" s="68" t="s">
        <v>429</v>
      </c>
      <c r="K20" s="61" t="str">
        <f t="shared" si="0"/>
        <v>滕燕华59613052</v>
      </c>
      <c r="L20" s="68" t="s">
        <v>430</v>
      </c>
      <c r="M20" s="24">
        <v>15</v>
      </c>
      <c r="N20" s="24">
        <v>0</v>
      </c>
      <c r="O20" s="24">
        <v>3</v>
      </c>
      <c r="P20" s="24">
        <v>0</v>
      </c>
      <c r="Q20" s="24">
        <v>150</v>
      </c>
      <c r="R20" s="63">
        <v>0</v>
      </c>
      <c r="S20" s="86" t="s">
        <v>314</v>
      </c>
      <c r="T20" s="87" t="s">
        <v>315</v>
      </c>
      <c r="U20" s="88" t="s">
        <v>316</v>
      </c>
      <c r="V20" s="89"/>
      <c r="W20" s="90" t="s">
        <v>85</v>
      </c>
      <c r="X20" s="48">
        <f t="shared" si="1"/>
        <v>375</v>
      </c>
    </row>
    <row r="21" spans="1:24" ht="27">
      <c r="A21" s="9" t="e">
        <f>VLOOKUP(C21,Sheet1!B:C,2,0)</f>
        <v>#N/A</v>
      </c>
      <c r="B21" s="10">
        <v>18</v>
      </c>
      <c r="C21" s="11" t="s">
        <v>431</v>
      </c>
      <c r="D21" s="12" t="s">
        <v>432</v>
      </c>
      <c r="E21" s="26" t="s">
        <v>433</v>
      </c>
      <c r="F21" s="13"/>
      <c r="G21" s="13"/>
      <c r="H21" s="13"/>
      <c r="I21" s="13"/>
      <c r="J21" s="13"/>
      <c r="K21" s="61" t="str">
        <f t="shared" si="0"/>
        <v/>
      </c>
      <c r="L21" s="13"/>
      <c r="M21" s="13"/>
      <c r="N21" s="13"/>
      <c r="O21" s="13"/>
      <c r="P21" s="13"/>
      <c r="Q21" s="13"/>
      <c r="R21" s="91">
        <v>0</v>
      </c>
      <c r="S21" s="86" t="s">
        <v>353</v>
      </c>
      <c r="T21" s="87" t="s">
        <v>315</v>
      </c>
      <c r="U21" s="88"/>
      <c r="V21" s="92" t="s">
        <v>434</v>
      </c>
      <c r="W21" s="90"/>
      <c r="X21" s="48">
        <f t="shared" si="1"/>
        <v>0</v>
      </c>
    </row>
    <row r="22" spans="1:24" ht="27" hidden="1">
      <c r="A22" s="9" t="str">
        <f>VLOOKUP(C22,Sheet1!B:C,2,0)</f>
        <v>嘉定分校</v>
      </c>
      <c r="B22" s="10">
        <v>19</v>
      </c>
      <c r="C22" s="11" t="s">
        <v>86</v>
      </c>
      <c r="D22" s="12" t="s">
        <v>87</v>
      </c>
      <c r="E22" s="12" t="s">
        <v>435</v>
      </c>
      <c r="F22" s="27" t="s">
        <v>436</v>
      </c>
      <c r="G22" s="28" t="s">
        <v>437</v>
      </c>
      <c r="H22" s="29" t="s">
        <v>438</v>
      </c>
      <c r="I22" s="69" t="s">
        <v>89</v>
      </c>
      <c r="J22" s="70" t="s">
        <v>439</v>
      </c>
      <c r="K22" s="61" t="str">
        <f t="shared" si="0"/>
        <v>李琴芝69990029</v>
      </c>
      <c r="L22" s="70" t="s">
        <v>439</v>
      </c>
      <c r="M22" s="28">
        <v>26</v>
      </c>
      <c r="N22" s="28">
        <v>0</v>
      </c>
      <c r="O22" s="28">
        <v>5</v>
      </c>
      <c r="P22" s="28">
        <v>0</v>
      </c>
      <c r="Q22" s="28">
        <v>225</v>
      </c>
      <c r="R22" s="63">
        <v>0</v>
      </c>
      <c r="S22" s="86" t="s">
        <v>314</v>
      </c>
      <c r="T22" s="87" t="s">
        <v>315</v>
      </c>
      <c r="U22" s="88" t="s">
        <v>316</v>
      </c>
      <c r="V22" s="89"/>
      <c r="W22" s="90" t="s">
        <v>90</v>
      </c>
      <c r="X22" s="48">
        <f t="shared" si="1"/>
        <v>650</v>
      </c>
    </row>
    <row r="23" spans="1:24" ht="27" hidden="1">
      <c r="A23" s="9" t="str">
        <f>VLOOKUP(C23,Sheet1!B:C,2,0)</f>
        <v>新世界集团分校</v>
      </c>
      <c r="B23" s="10">
        <v>20</v>
      </c>
      <c r="C23" s="11" t="s">
        <v>98</v>
      </c>
      <c r="D23" s="30" t="s">
        <v>440</v>
      </c>
      <c r="E23" s="12" t="s">
        <v>441</v>
      </c>
      <c r="F23" s="14" t="s">
        <v>442</v>
      </c>
      <c r="G23" s="14" t="s">
        <v>443</v>
      </c>
      <c r="H23" s="17" t="s">
        <v>102</v>
      </c>
      <c r="I23" s="61" t="s">
        <v>444</v>
      </c>
      <c r="J23" s="62" t="s">
        <v>445</v>
      </c>
      <c r="K23" s="61" t="str">
        <f t="shared" si="0"/>
        <v>车静雯63740930</v>
      </c>
      <c r="L23" s="62" t="s">
        <v>446</v>
      </c>
      <c r="M23" s="14">
        <v>10</v>
      </c>
      <c r="N23" s="14">
        <v>0</v>
      </c>
      <c r="O23" s="14">
        <v>1</v>
      </c>
      <c r="P23" s="14">
        <v>0</v>
      </c>
      <c r="Q23" s="14">
        <v>80</v>
      </c>
      <c r="R23" s="63">
        <v>0</v>
      </c>
      <c r="S23" s="86" t="s">
        <v>314</v>
      </c>
      <c r="T23" s="87" t="s">
        <v>315</v>
      </c>
      <c r="U23" s="88" t="s">
        <v>316</v>
      </c>
      <c r="V23" s="89"/>
      <c r="W23" s="90" t="s">
        <v>102</v>
      </c>
      <c r="X23" s="48">
        <f t="shared" si="1"/>
        <v>250</v>
      </c>
    </row>
    <row r="24" spans="1:24" ht="54" hidden="1">
      <c r="A24" s="9" t="str">
        <f>VLOOKUP(C24,Sheet1!B:C,2,0)</f>
        <v>航空运输学院</v>
      </c>
      <c r="B24" s="10">
        <v>21</v>
      </c>
      <c r="C24" s="11" t="s">
        <v>103</v>
      </c>
      <c r="D24" s="12" t="s">
        <v>104</v>
      </c>
      <c r="E24" s="12" t="s">
        <v>447</v>
      </c>
      <c r="F24" s="14" t="s">
        <v>448</v>
      </c>
      <c r="G24" s="14" t="s">
        <v>449</v>
      </c>
      <c r="H24" s="14" t="s">
        <v>450</v>
      </c>
      <c r="I24" s="61" t="s">
        <v>106</v>
      </c>
      <c r="J24" s="62" t="s">
        <v>451</v>
      </c>
      <c r="K24" s="61" t="str">
        <f t="shared" si="0"/>
        <v>汤春花62954347</v>
      </c>
      <c r="L24" s="62" t="s">
        <v>451</v>
      </c>
      <c r="M24" s="14">
        <v>14</v>
      </c>
      <c r="N24" s="14">
        <v>0</v>
      </c>
      <c r="O24" s="14">
        <v>4</v>
      </c>
      <c r="P24" s="14">
        <v>4</v>
      </c>
      <c r="Q24" s="14">
        <v>190</v>
      </c>
      <c r="R24" s="63">
        <v>0</v>
      </c>
      <c r="S24" s="86" t="s">
        <v>314</v>
      </c>
      <c r="T24" s="87" t="s">
        <v>315</v>
      </c>
      <c r="U24" s="88" t="s">
        <v>316</v>
      </c>
      <c r="V24" s="89"/>
      <c r="W24" s="90" t="s">
        <v>107</v>
      </c>
      <c r="X24" s="48">
        <f t="shared" si="1"/>
        <v>350</v>
      </c>
    </row>
    <row r="25" spans="1:24" ht="40.5" hidden="1">
      <c r="A25" s="9" t="str">
        <f>VLOOKUP(C25,Sheet1!B:C,2,0)</f>
        <v>杨浦分校</v>
      </c>
      <c r="B25" s="10">
        <v>22</v>
      </c>
      <c r="C25" s="11" t="s">
        <v>119</v>
      </c>
      <c r="D25" s="12" t="s">
        <v>120</v>
      </c>
      <c r="E25" s="12" t="s">
        <v>452</v>
      </c>
      <c r="F25" s="14" t="s">
        <v>453</v>
      </c>
      <c r="G25" s="14" t="s">
        <v>454</v>
      </c>
      <c r="H25" s="14" t="s">
        <v>455</v>
      </c>
      <c r="I25" s="61" t="s">
        <v>122</v>
      </c>
      <c r="J25" s="62" t="s">
        <v>456</v>
      </c>
      <c r="K25" s="61" t="str">
        <f t="shared" si="0"/>
        <v>叶 薇13901804598</v>
      </c>
      <c r="L25" s="62" t="s">
        <v>457</v>
      </c>
      <c r="M25" s="14">
        <v>10</v>
      </c>
      <c r="N25" s="14"/>
      <c r="O25" s="14">
        <v>1</v>
      </c>
      <c r="P25" s="14">
        <v>1</v>
      </c>
      <c r="Q25" s="14">
        <v>90</v>
      </c>
      <c r="R25" s="63">
        <v>0</v>
      </c>
      <c r="S25" s="86" t="s">
        <v>314</v>
      </c>
      <c r="T25" s="87" t="s">
        <v>315</v>
      </c>
      <c r="U25" s="88" t="s">
        <v>316</v>
      </c>
      <c r="V25" s="89"/>
      <c r="W25" s="90" t="s">
        <v>123</v>
      </c>
      <c r="X25" s="48">
        <f t="shared" si="1"/>
        <v>250</v>
      </c>
    </row>
    <row r="26" spans="1:24" ht="27" hidden="1">
      <c r="A26" s="9" t="str">
        <f>VLOOKUP(C26,Sheet1!B:C,2,0)</f>
        <v>普陀分校</v>
      </c>
      <c r="B26" s="10">
        <v>23</v>
      </c>
      <c r="C26" s="11" t="s">
        <v>124</v>
      </c>
      <c r="D26" s="12" t="s">
        <v>125</v>
      </c>
      <c r="E26" s="12" t="s">
        <v>458</v>
      </c>
      <c r="F26" s="14" t="s">
        <v>459</v>
      </c>
      <c r="G26" s="14" t="s">
        <v>460</v>
      </c>
      <c r="H26" s="14" t="s">
        <v>461</v>
      </c>
      <c r="I26" s="61" t="s">
        <v>127</v>
      </c>
      <c r="J26" s="62" t="s">
        <v>462</v>
      </c>
      <c r="K26" s="61" t="str">
        <f t="shared" si="0"/>
        <v>胡健韻32240841</v>
      </c>
      <c r="L26" s="14"/>
      <c r="M26" s="14">
        <v>10</v>
      </c>
      <c r="N26" s="14">
        <v>10</v>
      </c>
      <c r="O26" s="14">
        <v>3</v>
      </c>
      <c r="P26" s="14">
        <v>3</v>
      </c>
      <c r="Q26" s="14">
        <v>120</v>
      </c>
      <c r="R26" s="63">
        <v>0</v>
      </c>
      <c r="S26" s="86" t="s">
        <v>314</v>
      </c>
      <c r="T26" s="87" t="s">
        <v>315</v>
      </c>
      <c r="U26" s="88" t="s">
        <v>316</v>
      </c>
      <c r="V26" s="89"/>
      <c r="W26" s="90" t="s">
        <v>461</v>
      </c>
      <c r="X26" s="48">
        <f t="shared" si="1"/>
        <v>250</v>
      </c>
    </row>
    <row r="27" spans="1:24" ht="40.5">
      <c r="A27" s="9" t="e">
        <f>VLOOKUP(C27,Sheet1!B:C,2,0)</f>
        <v>#N/A</v>
      </c>
      <c r="B27" s="10">
        <v>24</v>
      </c>
      <c r="C27" s="11" t="s">
        <v>463</v>
      </c>
      <c r="D27" s="12" t="s">
        <v>464</v>
      </c>
      <c r="E27" s="12" t="s">
        <v>465</v>
      </c>
      <c r="F27" s="14" t="s">
        <v>466</v>
      </c>
      <c r="G27" s="14" t="s">
        <v>467</v>
      </c>
      <c r="H27" s="14" t="s">
        <v>468</v>
      </c>
      <c r="I27" s="61" t="s">
        <v>134</v>
      </c>
      <c r="J27" s="62" t="s">
        <v>469</v>
      </c>
      <c r="K27" s="61" t="str">
        <f t="shared" si="0"/>
        <v>孙  辉63691328</v>
      </c>
      <c r="L27" s="14"/>
      <c r="M27" s="14">
        <v>10</v>
      </c>
      <c r="N27" s="14">
        <v>0</v>
      </c>
      <c r="O27" s="14">
        <v>3</v>
      </c>
      <c r="P27" s="14">
        <v>3</v>
      </c>
      <c r="Q27" s="14">
        <v>100</v>
      </c>
      <c r="R27" s="63">
        <v>0</v>
      </c>
      <c r="S27" s="86" t="s">
        <v>314</v>
      </c>
      <c r="T27" s="87" t="s">
        <v>315</v>
      </c>
      <c r="U27" s="88" t="s">
        <v>316</v>
      </c>
      <c r="V27" s="89"/>
      <c r="W27" s="93" t="s">
        <v>135</v>
      </c>
      <c r="X27" s="48">
        <f t="shared" si="1"/>
        <v>250</v>
      </c>
    </row>
    <row r="28" spans="1:24" ht="81" hidden="1">
      <c r="A28" s="9" t="str">
        <f>VLOOKUP(C28,Sheet1!B:C,2,0)</f>
        <v>慧承文化进修学院教学点</v>
      </c>
      <c r="B28" s="10">
        <v>25</v>
      </c>
      <c r="C28" s="11" t="s">
        <v>151</v>
      </c>
      <c r="D28" s="30" t="s">
        <v>152</v>
      </c>
      <c r="E28" s="12" t="s">
        <v>470</v>
      </c>
      <c r="F28" s="14" t="s">
        <v>471</v>
      </c>
      <c r="G28" s="14" t="s">
        <v>472</v>
      </c>
      <c r="H28" s="14" t="s">
        <v>158</v>
      </c>
      <c r="I28" s="61" t="s">
        <v>154</v>
      </c>
      <c r="J28" s="62" t="s">
        <v>473</v>
      </c>
      <c r="K28" s="61" t="str">
        <f t="shared" si="0"/>
        <v>何丽萍60526130</v>
      </c>
      <c r="L28" s="62" t="s">
        <v>474</v>
      </c>
      <c r="M28" s="14">
        <v>25</v>
      </c>
      <c r="N28" s="14">
        <v>0</v>
      </c>
      <c r="O28" s="14">
        <v>5</v>
      </c>
      <c r="P28" s="14">
        <v>0</v>
      </c>
      <c r="Q28" s="14">
        <v>200</v>
      </c>
      <c r="R28" s="63">
        <v>0</v>
      </c>
      <c r="S28" s="86" t="s">
        <v>314</v>
      </c>
      <c r="T28" s="87" t="s">
        <v>315</v>
      </c>
      <c r="U28" s="88"/>
      <c r="V28" s="89"/>
      <c r="W28" s="93" t="s">
        <v>158</v>
      </c>
      <c r="X28" s="48">
        <f t="shared" si="1"/>
        <v>625</v>
      </c>
    </row>
    <row r="29" spans="1:24" ht="27" hidden="1">
      <c r="A29" s="9" t="str">
        <f>VLOOKUP(C29,Sheet1!B:C,2,0)</f>
        <v>西南进修学院分校</v>
      </c>
      <c r="B29" s="10">
        <v>26</v>
      </c>
      <c r="C29" s="11" t="s">
        <v>142</v>
      </c>
      <c r="D29" s="30" t="s">
        <v>143</v>
      </c>
      <c r="E29" s="12" t="s">
        <v>475</v>
      </c>
      <c r="F29" s="14" t="s">
        <v>476</v>
      </c>
      <c r="G29" s="14" t="s">
        <v>477</v>
      </c>
      <c r="H29" s="14" t="s">
        <v>478</v>
      </c>
      <c r="I29" s="61" t="s">
        <v>145</v>
      </c>
      <c r="J29" s="62" t="s">
        <v>479</v>
      </c>
      <c r="K29" s="61" t="str">
        <f t="shared" si="0"/>
        <v>顾国明64042751</v>
      </c>
      <c r="L29" s="14"/>
      <c r="M29" s="14">
        <v>25</v>
      </c>
      <c r="N29" s="14">
        <v>0</v>
      </c>
      <c r="O29" s="14">
        <v>2</v>
      </c>
      <c r="P29" s="14">
        <v>2</v>
      </c>
      <c r="Q29" s="14">
        <v>98</v>
      </c>
      <c r="R29" s="63">
        <v>0</v>
      </c>
      <c r="S29" s="86" t="s">
        <v>314</v>
      </c>
      <c r="T29" s="87" t="s">
        <v>315</v>
      </c>
      <c r="U29" s="88"/>
      <c r="V29" s="89"/>
      <c r="W29" s="90" t="s">
        <v>480</v>
      </c>
      <c r="X29" s="48">
        <f t="shared" si="1"/>
        <v>625</v>
      </c>
    </row>
    <row r="30" spans="1:24" ht="40.5" hidden="1">
      <c r="A30" s="9" t="str">
        <f>VLOOKUP(C30,Sheet1!B:C,2,0)</f>
        <v>文化旅游学院</v>
      </c>
      <c r="B30" s="10">
        <v>27</v>
      </c>
      <c r="C30" s="11" t="s">
        <v>182</v>
      </c>
      <c r="D30" s="30" t="s">
        <v>183</v>
      </c>
      <c r="E30" s="12" t="s">
        <v>481</v>
      </c>
      <c r="F30" s="14" t="s">
        <v>482</v>
      </c>
      <c r="G30" s="14" t="s">
        <v>483</v>
      </c>
      <c r="H30" s="14" t="s">
        <v>484</v>
      </c>
      <c r="I30" s="61" t="s">
        <v>485</v>
      </c>
      <c r="J30" s="62" t="s">
        <v>486</v>
      </c>
      <c r="K30" s="61" t="str">
        <f t="shared" si="0"/>
        <v>许  杰62778078</v>
      </c>
      <c r="L30" s="62" t="s">
        <v>487</v>
      </c>
      <c r="M30" s="31">
        <v>13</v>
      </c>
      <c r="N30" s="14">
        <v>0</v>
      </c>
      <c r="O30" s="14">
        <v>2</v>
      </c>
      <c r="P30" s="14">
        <v>0</v>
      </c>
      <c r="Q30" s="14">
        <v>140</v>
      </c>
      <c r="R30" s="63">
        <v>0</v>
      </c>
      <c r="S30" s="86" t="s">
        <v>314</v>
      </c>
      <c r="T30" s="87" t="s">
        <v>315</v>
      </c>
      <c r="U30" s="88"/>
      <c r="V30" s="89"/>
      <c r="W30" s="90" t="s">
        <v>488</v>
      </c>
      <c r="X30" s="48">
        <f t="shared" si="1"/>
        <v>325</v>
      </c>
    </row>
    <row r="31" spans="1:24" ht="54" hidden="1">
      <c r="A31" s="9" t="str">
        <f>VLOOKUP(C31,Sheet1!B:C,2,0)</f>
        <v>时尚学院</v>
      </c>
      <c r="B31" s="10">
        <v>28</v>
      </c>
      <c r="C31" s="11" t="s">
        <v>164</v>
      </c>
      <c r="D31" s="30" t="s">
        <v>165</v>
      </c>
      <c r="E31" s="12" t="s">
        <v>489</v>
      </c>
      <c r="F31" s="14" t="s">
        <v>490</v>
      </c>
      <c r="G31" s="14" t="s">
        <v>491</v>
      </c>
      <c r="H31" s="14" t="s">
        <v>492</v>
      </c>
      <c r="I31" s="67" t="s">
        <v>493</v>
      </c>
      <c r="J31" s="62" t="s">
        <v>494</v>
      </c>
      <c r="K31" s="61" t="str">
        <f t="shared" si="0"/>
        <v>曾庆芳62776946</v>
      </c>
      <c r="L31" s="14"/>
      <c r="M31" s="14">
        <v>10</v>
      </c>
      <c r="N31" s="14">
        <v>0</v>
      </c>
      <c r="O31" s="63" t="s">
        <v>495</v>
      </c>
      <c r="P31" s="13">
        <v>0</v>
      </c>
      <c r="Q31" s="16" t="s">
        <v>496</v>
      </c>
      <c r="R31" s="63">
        <v>0</v>
      </c>
      <c r="S31" s="86" t="s">
        <v>314</v>
      </c>
      <c r="T31" s="87" t="s">
        <v>315</v>
      </c>
      <c r="U31" s="88" t="s">
        <v>316</v>
      </c>
      <c r="V31" s="89"/>
      <c r="W31" s="90" t="s">
        <v>497</v>
      </c>
      <c r="X31" s="48">
        <f t="shared" si="1"/>
        <v>250</v>
      </c>
    </row>
    <row r="32" spans="1:24" ht="94.5" hidden="1">
      <c r="A32" s="9" t="str">
        <f>VLOOKUP(C32,Sheet1!B:C,2,0)</f>
        <v>静安分校</v>
      </c>
      <c r="B32" s="10">
        <v>29</v>
      </c>
      <c r="C32" s="11" t="s">
        <v>208</v>
      </c>
      <c r="D32" s="12" t="s">
        <v>209</v>
      </c>
      <c r="E32" s="12" t="s">
        <v>498</v>
      </c>
      <c r="F32" s="14" t="s">
        <v>499</v>
      </c>
      <c r="G32" s="14" t="s">
        <v>500</v>
      </c>
      <c r="H32" s="14" t="s">
        <v>501</v>
      </c>
      <c r="I32" s="61" t="s">
        <v>502</v>
      </c>
      <c r="J32" s="62" t="s">
        <v>503</v>
      </c>
      <c r="K32" s="61" t="str">
        <f t="shared" si="0"/>
        <v>詹仲炜18621127072</v>
      </c>
      <c r="L32" s="14"/>
      <c r="M32" s="71">
        <v>14</v>
      </c>
      <c r="N32" s="71">
        <v>14</v>
      </c>
      <c r="O32" s="14">
        <v>2</v>
      </c>
      <c r="P32" s="14">
        <v>2</v>
      </c>
      <c r="Q32" s="14">
        <v>110</v>
      </c>
      <c r="R32" s="63">
        <v>0</v>
      </c>
      <c r="S32" s="86" t="s">
        <v>314</v>
      </c>
      <c r="T32" s="87" t="s">
        <v>315</v>
      </c>
      <c r="U32" s="88" t="s">
        <v>316</v>
      </c>
      <c r="V32" s="89"/>
      <c r="W32" s="90" t="s">
        <v>504</v>
      </c>
      <c r="X32" s="48">
        <f t="shared" si="1"/>
        <v>350</v>
      </c>
    </row>
    <row r="33" spans="1:24" ht="27">
      <c r="A33" s="9" t="str">
        <f>VLOOKUP(C33,Sheet1!B:C,2,0)</f>
        <v>徐汇分校</v>
      </c>
      <c r="B33" s="10">
        <v>30</v>
      </c>
      <c r="C33" s="11" t="s">
        <v>215</v>
      </c>
      <c r="D33" s="12" t="s">
        <v>216</v>
      </c>
      <c r="E33" s="12" t="s">
        <v>505</v>
      </c>
      <c r="F33" s="14" t="s">
        <v>506</v>
      </c>
      <c r="G33" s="14" t="s">
        <v>507</v>
      </c>
      <c r="H33" s="14" t="s">
        <v>508</v>
      </c>
      <c r="I33" s="61" t="s">
        <v>509</v>
      </c>
      <c r="J33" s="62" t="s">
        <v>510</v>
      </c>
      <c r="K33" s="61" t="str">
        <f t="shared" si="0"/>
        <v>卢 憬64049186</v>
      </c>
      <c r="L33" s="14"/>
      <c r="M33" s="14">
        <v>20</v>
      </c>
      <c r="N33" s="14">
        <v>0</v>
      </c>
      <c r="O33" s="14">
        <v>3</v>
      </c>
      <c r="P33" s="14">
        <v>0</v>
      </c>
      <c r="Q33" s="14">
        <v>111</v>
      </c>
      <c r="R33" s="63">
        <v>0</v>
      </c>
      <c r="S33" s="86" t="s">
        <v>314</v>
      </c>
      <c r="T33" s="87" t="s">
        <v>315</v>
      </c>
      <c r="U33" s="88" t="s">
        <v>316</v>
      </c>
      <c r="V33" s="89"/>
      <c r="W33" s="90" t="s">
        <v>511</v>
      </c>
      <c r="X33" s="48">
        <f t="shared" si="1"/>
        <v>500</v>
      </c>
    </row>
    <row r="34" spans="1:24" ht="54" hidden="1">
      <c r="A34" s="9" t="str">
        <f>VLOOKUP(C34,Sheet1!B:C,2,0)</f>
        <v>企业家联合会</v>
      </c>
      <c r="B34" s="10">
        <v>32</v>
      </c>
      <c r="C34" s="11" t="s">
        <v>114</v>
      </c>
      <c r="D34" s="30" t="s">
        <v>512</v>
      </c>
      <c r="E34" s="12" t="s">
        <v>513</v>
      </c>
      <c r="F34" s="14" t="s">
        <v>514</v>
      </c>
      <c r="G34" s="14" t="s">
        <v>515</v>
      </c>
      <c r="H34" s="13" t="s">
        <v>516</v>
      </c>
      <c r="I34" s="63" t="s">
        <v>517</v>
      </c>
      <c r="J34" s="62" t="s">
        <v>518</v>
      </c>
      <c r="K34" s="61" t="str">
        <f t="shared" si="0"/>
        <v>余国樑13818233292</v>
      </c>
      <c r="L34" s="14"/>
      <c r="M34" s="31">
        <v>8</v>
      </c>
      <c r="N34" s="14">
        <v>0</v>
      </c>
      <c r="O34" s="14">
        <v>6</v>
      </c>
      <c r="P34" s="14">
        <v>0</v>
      </c>
      <c r="Q34" s="31">
        <v>200</v>
      </c>
      <c r="R34" s="63">
        <v>0</v>
      </c>
      <c r="S34" s="86" t="s">
        <v>353</v>
      </c>
      <c r="T34" s="87" t="s">
        <v>315</v>
      </c>
      <c r="U34" s="94"/>
      <c r="V34" s="89"/>
      <c r="W34" s="90" t="s">
        <v>118</v>
      </c>
      <c r="X34" s="48">
        <f t="shared" si="1"/>
        <v>200</v>
      </c>
    </row>
    <row r="35" spans="1:24" ht="40.5" hidden="1">
      <c r="A35" s="9" t="str">
        <f>VLOOKUP(C35,Sheet1!B:C,2,0)</f>
        <v>上海远驰专修学院</v>
      </c>
      <c r="B35" s="10">
        <v>33</v>
      </c>
      <c r="C35" s="11" t="s">
        <v>204</v>
      </c>
      <c r="D35" s="30" t="s">
        <v>519</v>
      </c>
      <c r="E35" s="12" t="s">
        <v>520</v>
      </c>
      <c r="F35" s="14" t="s">
        <v>521</v>
      </c>
      <c r="G35" s="14" t="s">
        <v>522</v>
      </c>
      <c r="H35" s="31" t="s">
        <v>523</v>
      </c>
      <c r="I35" s="67" t="s">
        <v>207</v>
      </c>
      <c r="J35" s="64" t="s">
        <v>524</v>
      </c>
      <c r="K35" s="61" t="str">
        <f t="shared" si="0"/>
        <v>薛洁馨15000767830</v>
      </c>
      <c r="L35" s="14"/>
      <c r="M35" s="31">
        <v>15</v>
      </c>
      <c r="N35" s="14">
        <v>0</v>
      </c>
      <c r="O35" s="31">
        <v>4</v>
      </c>
      <c r="P35" s="14">
        <v>0</v>
      </c>
      <c r="Q35" s="31">
        <v>220</v>
      </c>
      <c r="R35" s="63">
        <v>0</v>
      </c>
      <c r="S35" s="86" t="s">
        <v>353</v>
      </c>
      <c r="T35" s="87" t="s">
        <v>315</v>
      </c>
      <c r="U35" s="94"/>
      <c r="V35" s="89"/>
      <c r="W35" s="90" t="s">
        <v>525</v>
      </c>
      <c r="X35" s="48">
        <f t="shared" si="1"/>
        <v>375</v>
      </c>
    </row>
    <row r="36" spans="1:24" ht="40.5" hidden="1">
      <c r="A36" s="9" t="str">
        <f>VLOOKUP(C36,Sheet1!B:C,2,0)</f>
        <v>光明食品集团分校</v>
      </c>
      <c r="B36" s="32">
        <v>34</v>
      </c>
      <c r="C36" s="33" t="s">
        <v>91</v>
      </c>
      <c r="D36" s="34" t="s">
        <v>92</v>
      </c>
      <c r="E36" s="12" t="s">
        <v>526</v>
      </c>
      <c r="F36" s="13" t="s">
        <v>527</v>
      </c>
      <c r="G36" s="13" t="s">
        <v>528</v>
      </c>
      <c r="H36" s="35" t="s">
        <v>529</v>
      </c>
      <c r="I36" s="12" t="s">
        <v>94</v>
      </c>
      <c r="J36" s="72" t="s">
        <v>530</v>
      </c>
      <c r="K36" s="61" t="str">
        <f t="shared" si="0"/>
        <v>刘胜男52696527</v>
      </c>
      <c r="L36" s="36"/>
      <c r="M36" s="14" t="s">
        <v>531</v>
      </c>
      <c r="N36" s="14" t="s">
        <v>531</v>
      </c>
      <c r="O36" s="14">
        <v>1</v>
      </c>
      <c r="P36" s="14">
        <v>1</v>
      </c>
      <c r="Q36" s="14">
        <v>30</v>
      </c>
      <c r="R36" s="63">
        <v>0</v>
      </c>
      <c r="S36" s="86" t="s">
        <v>532</v>
      </c>
      <c r="T36" s="87" t="s">
        <v>533</v>
      </c>
      <c r="U36" s="1"/>
      <c r="V36" s="89"/>
      <c r="W36" s="90" t="s">
        <v>529</v>
      </c>
      <c r="X36" s="48" t="e">
        <f t="shared" si="1"/>
        <v>#VALUE!</v>
      </c>
    </row>
    <row r="37" spans="1:24" ht="27" hidden="1">
      <c r="A37" s="9" t="str">
        <f>VLOOKUP(C37,Sheet1!B:C,2,0)</f>
        <v>浦东西校</v>
      </c>
      <c r="B37" s="32">
        <v>35</v>
      </c>
      <c r="C37" s="33" t="s">
        <v>147</v>
      </c>
      <c r="D37" s="34" t="s">
        <v>148</v>
      </c>
      <c r="E37" s="12" t="s">
        <v>148</v>
      </c>
      <c r="F37" s="36"/>
      <c r="G37" s="36"/>
      <c r="H37" s="15" t="s">
        <v>534</v>
      </c>
      <c r="I37" s="12" t="s">
        <v>150</v>
      </c>
      <c r="J37" s="73" t="s">
        <v>535</v>
      </c>
      <c r="K37" s="61" t="str">
        <f t="shared" si="0"/>
        <v>倪渝文50893852</v>
      </c>
      <c r="L37" s="36"/>
      <c r="M37" s="14" t="s">
        <v>531</v>
      </c>
      <c r="N37" s="14" t="s">
        <v>531</v>
      </c>
      <c r="O37" s="14"/>
      <c r="P37" s="14"/>
      <c r="Q37" s="31">
        <v>46</v>
      </c>
      <c r="R37" s="63">
        <v>0</v>
      </c>
      <c r="S37" s="86" t="s">
        <v>532</v>
      </c>
      <c r="T37" s="87" t="s">
        <v>533</v>
      </c>
      <c r="U37" s="1"/>
      <c r="V37" s="89"/>
      <c r="W37" s="90" t="s">
        <v>536</v>
      </c>
      <c r="X37" s="48" t="e">
        <f t="shared" si="1"/>
        <v>#VALUE!</v>
      </c>
    </row>
    <row r="38" spans="1:24" ht="27" hidden="1">
      <c r="A38" s="9" t="str">
        <f>VLOOKUP(C38,Sheet1!B:C,2,0)</f>
        <v>商业学校分校</v>
      </c>
      <c r="B38" s="37">
        <v>36</v>
      </c>
      <c r="C38" s="38" t="s">
        <v>159</v>
      </c>
      <c r="D38" s="39" t="s">
        <v>160</v>
      </c>
      <c r="E38" s="40" t="s">
        <v>537</v>
      </c>
      <c r="F38" s="41" t="s">
        <v>538</v>
      </c>
      <c r="G38" s="42" t="s">
        <v>539</v>
      </c>
      <c r="H38" s="43" t="s">
        <v>540</v>
      </c>
      <c r="I38" s="43" t="s">
        <v>162</v>
      </c>
      <c r="J38" s="74" t="s">
        <v>541</v>
      </c>
      <c r="K38" s="61" t="str">
        <f t="shared" si="0"/>
        <v>陈日新26101059</v>
      </c>
      <c r="L38" s="41"/>
      <c r="M38" s="24" t="s">
        <v>531</v>
      </c>
      <c r="N38" s="24" t="s">
        <v>531</v>
      </c>
      <c r="O38" s="24">
        <v>1</v>
      </c>
      <c r="P38" s="24">
        <v>1</v>
      </c>
      <c r="Q38" s="24">
        <v>54</v>
      </c>
      <c r="R38" s="95">
        <v>0</v>
      </c>
      <c r="S38" s="96" t="s">
        <v>532</v>
      </c>
      <c r="T38" s="97" t="s">
        <v>533</v>
      </c>
      <c r="U38" s="1"/>
      <c r="V38" s="98"/>
      <c r="W38" s="99" t="s">
        <v>163</v>
      </c>
      <c r="X38" s="48" t="e">
        <f t="shared" si="1"/>
        <v>#VALUE!</v>
      </c>
    </row>
    <row r="39" spans="1:24" ht="27" hidden="1">
      <c r="A39" s="9" t="str">
        <f>VLOOKUP(C39,Sheet1!B:C,2,0)</f>
        <v>工程大分校</v>
      </c>
      <c r="B39" s="10">
        <v>37</v>
      </c>
      <c r="C39" s="33" t="s">
        <v>169</v>
      </c>
      <c r="D39" s="12" t="s">
        <v>170</v>
      </c>
      <c r="E39" s="15" t="s">
        <v>542</v>
      </c>
      <c r="F39" s="36"/>
      <c r="G39" s="36"/>
      <c r="H39" s="12" t="s">
        <v>543</v>
      </c>
      <c r="I39" s="12" t="s">
        <v>172</v>
      </c>
      <c r="J39" s="73" t="s">
        <v>544</v>
      </c>
      <c r="K39" s="61" t="str">
        <f t="shared" si="0"/>
        <v>金  晖65445286</v>
      </c>
      <c r="L39" s="36"/>
      <c r="M39" s="14" t="s">
        <v>531</v>
      </c>
      <c r="N39" s="14" t="s">
        <v>531</v>
      </c>
      <c r="O39" s="14"/>
      <c r="P39" s="14"/>
      <c r="Q39" s="14">
        <v>65</v>
      </c>
      <c r="R39" s="63">
        <v>0</v>
      </c>
      <c r="S39" s="89" t="s">
        <v>532</v>
      </c>
      <c r="T39" s="89" t="s">
        <v>533</v>
      </c>
      <c r="U39" s="1"/>
      <c r="V39" s="89"/>
      <c r="W39" s="63" t="s">
        <v>545</v>
      </c>
      <c r="X39" s="48" t="e">
        <f t="shared" si="1"/>
        <v>#VALUE!</v>
      </c>
    </row>
    <row r="40" spans="1:24" ht="54" hidden="1">
      <c r="A40" s="9" t="str">
        <f>VLOOKUP(C40,Sheet1!B:C,2,0)</f>
        <v>理工学院传智播客</v>
      </c>
      <c r="B40" s="10">
        <v>38</v>
      </c>
      <c r="C40" s="33" t="s">
        <v>194</v>
      </c>
      <c r="D40" s="15" t="s">
        <v>546</v>
      </c>
      <c r="E40" s="15" t="s">
        <v>547</v>
      </c>
      <c r="F40" s="36"/>
      <c r="G40" s="36"/>
      <c r="H40" s="36" t="s">
        <v>548</v>
      </c>
      <c r="I40" s="15" t="s">
        <v>197</v>
      </c>
      <c r="J40" s="73" t="s">
        <v>549</v>
      </c>
      <c r="K40" s="61" t="str">
        <f t="shared" si="0"/>
        <v>冯  威18601154683</v>
      </c>
      <c r="L40" s="36"/>
      <c r="M40" s="14" t="s">
        <v>531</v>
      </c>
      <c r="N40" s="14" t="s">
        <v>531</v>
      </c>
      <c r="O40" s="14">
        <v>3</v>
      </c>
      <c r="P40" s="14">
        <v>3</v>
      </c>
      <c r="Q40" s="14">
        <v>180</v>
      </c>
      <c r="R40" s="63">
        <v>0</v>
      </c>
      <c r="S40" s="89" t="s">
        <v>532</v>
      </c>
      <c r="T40" s="89" t="s">
        <v>533</v>
      </c>
      <c r="U40" s="1"/>
      <c r="V40" s="89"/>
      <c r="W40" s="63" t="s">
        <v>550</v>
      </c>
      <c r="X40" s="48" t="e">
        <f t="shared" si="1"/>
        <v>#VALUE!</v>
      </c>
    </row>
    <row r="41" spans="1:24" ht="40.5" hidden="1">
      <c r="A41" s="9" t="e">
        <f>VLOOKUP(C41,Sheet1!B:C,2,0)</f>
        <v>#N/A</v>
      </c>
      <c r="B41" s="44">
        <v>39</v>
      </c>
      <c r="C41" s="38" t="s">
        <v>551</v>
      </c>
      <c r="D41" s="43" t="s">
        <v>552</v>
      </c>
      <c r="E41" s="43" t="s">
        <v>552</v>
      </c>
      <c r="F41" s="36"/>
      <c r="G41" s="36"/>
      <c r="H41" s="15" t="s">
        <v>553</v>
      </c>
      <c r="I41" s="12" t="s">
        <v>554</v>
      </c>
      <c r="J41" s="73" t="s">
        <v>555</v>
      </c>
      <c r="K41" s="61" t="str">
        <f t="shared" si="0"/>
        <v>羊鹤龄13880160929</v>
      </c>
      <c r="L41" s="36"/>
      <c r="M41" s="14" t="s">
        <v>531</v>
      </c>
      <c r="N41" s="14" t="s">
        <v>531</v>
      </c>
      <c r="O41" s="14">
        <v>1</v>
      </c>
      <c r="P41" s="14">
        <v>0</v>
      </c>
      <c r="Q41" s="14">
        <v>30</v>
      </c>
      <c r="R41" s="63">
        <v>0</v>
      </c>
      <c r="S41" s="89" t="s">
        <v>532</v>
      </c>
      <c r="T41" s="89" t="s">
        <v>533</v>
      </c>
      <c r="U41" s="1"/>
      <c r="V41" s="89"/>
      <c r="W41" s="63" t="s">
        <v>553</v>
      </c>
      <c r="X41" s="48" t="e">
        <f t="shared" si="1"/>
        <v>#VALUE!</v>
      </c>
    </row>
    <row r="42" spans="1:24" ht="40.5" hidden="1">
      <c r="A42" s="9" t="str">
        <f>VLOOKUP(C42,Sheet1!B:C,2,0)</f>
        <v>泽达进修学院教学点</v>
      </c>
      <c r="B42" s="10">
        <v>40</v>
      </c>
      <c r="C42" s="33" t="s">
        <v>187</v>
      </c>
      <c r="D42" s="12" t="s">
        <v>191</v>
      </c>
      <c r="E42" s="15" t="s">
        <v>556</v>
      </c>
      <c r="F42" s="45" t="s">
        <v>557</v>
      </c>
      <c r="G42" s="46" t="s">
        <v>558</v>
      </c>
      <c r="H42" s="46" t="s">
        <v>193</v>
      </c>
      <c r="I42" s="12" t="s">
        <v>190</v>
      </c>
      <c r="J42" s="75" t="s">
        <v>559</v>
      </c>
      <c r="K42" s="61" t="str">
        <f t="shared" si="0"/>
        <v>何璟18301872496</v>
      </c>
      <c r="L42" s="36"/>
      <c r="M42" s="14" t="s">
        <v>531</v>
      </c>
      <c r="N42" s="14" t="s">
        <v>531</v>
      </c>
      <c r="O42" s="14">
        <v>2</v>
      </c>
      <c r="P42" s="14">
        <v>2</v>
      </c>
      <c r="Q42" s="14">
        <v>60</v>
      </c>
      <c r="R42" s="63">
        <v>0</v>
      </c>
      <c r="S42" s="89" t="s">
        <v>532</v>
      </c>
      <c r="T42" s="89" t="s">
        <v>533</v>
      </c>
      <c r="U42" s="1"/>
      <c r="V42" s="89"/>
      <c r="W42" s="63" t="s">
        <v>193</v>
      </c>
      <c r="X42" s="48" t="e">
        <f t="shared" si="1"/>
        <v>#VALUE!</v>
      </c>
    </row>
    <row r="43" spans="1:24" ht="40.5" hidden="1">
      <c r="A43" s="9" t="str">
        <f>VLOOKUP(C43,Sheet1!B:C,2,0)</f>
        <v>邮电分校</v>
      </c>
      <c r="B43" s="10">
        <v>41</v>
      </c>
      <c r="C43" s="33" t="s">
        <v>178</v>
      </c>
      <c r="D43" s="12" t="s">
        <v>179</v>
      </c>
      <c r="E43" s="12" t="s">
        <v>179</v>
      </c>
      <c r="F43" s="45" t="s">
        <v>560</v>
      </c>
      <c r="G43" s="46" t="s">
        <v>561</v>
      </c>
      <c r="H43" s="46" t="s">
        <v>562</v>
      </c>
      <c r="I43" s="12" t="s">
        <v>181</v>
      </c>
      <c r="J43" s="75" t="s">
        <v>563</v>
      </c>
      <c r="K43" s="61" t="str">
        <f t="shared" si="0"/>
        <v>夏珍珍18062701690</v>
      </c>
      <c r="L43" s="36"/>
      <c r="M43" s="14" t="s">
        <v>531</v>
      </c>
      <c r="N43" s="14" t="s">
        <v>531</v>
      </c>
      <c r="O43" s="14">
        <v>2</v>
      </c>
      <c r="P43" s="14">
        <v>0</v>
      </c>
      <c r="Q43" s="31">
        <v>80</v>
      </c>
      <c r="R43" s="63">
        <v>0</v>
      </c>
      <c r="S43" s="89" t="s">
        <v>532</v>
      </c>
      <c r="T43" s="89" t="s">
        <v>533</v>
      </c>
      <c r="U43" s="1"/>
      <c r="V43" s="89"/>
      <c r="W43" s="63" t="s">
        <v>562</v>
      </c>
      <c r="X43" s="48" t="e">
        <f t="shared" si="1"/>
        <v>#VALUE!</v>
      </c>
    </row>
    <row r="44" spans="1:24" ht="27" hidden="1">
      <c r="A44" s="9" t="str">
        <f>VLOOKUP(C44,Sheet1!B:C,2,0)</f>
        <v>沪东中华进修学院教学点</v>
      </c>
      <c r="B44" s="47">
        <v>42</v>
      </c>
      <c r="C44" s="33" t="s">
        <v>173</v>
      </c>
      <c r="D44" s="47" t="s">
        <v>174</v>
      </c>
      <c r="E44" s="47" t="s">
        <v>564</v>
      </c>
      <c r="F44" s="48"/>
      <c r="G44" s="48"/>
      <c r="H44" s="48" t="s">
        <v>177</v>
      </c>
      <c r="I44" s="48" t="s">
        <v>176</v>
      </c>
      <c r="J44" s="48">
        <v>50389119</v>
      </c>
      <c r="K44" s="61" t="str">
        <f t="shared" si="0"/>
        <v>张快快50389119</v>
      </c>
      <c r="L44" s="48"/>
      <c r="M44" s="48" t="s">
        <v>531</v>
      </c>
      <c r="N44" s="48" t="s">
        <v>531</v>
      </c>
      <c r="O44" s="48"/>
      <c r="P44" s="48"/>
      <c r="Q44" s="48">
        <v>240</v>
      </c>
      <c r="R44" s="48">
        <v>0</v>
      </c>
      <c r="S44" s="48" t="s">
        <v>532</v>
      </c>
      <c r="T44" s="48" t="s">
        <v>533</v>
      </c>
      <c r="U44" s="9"/>
      <c r="V44" s="48"/>
      <c r="W44" s="100" t="s">
        <v>177</v>
      </c>
      <c r="X44" s="48" t="e">
        <f t="shared" si="1"/>
        <v>#VALUE!</v>
      </c>
    </row>
    <row r="45" spans="1:24" ht="67.5">
      <c r="A45" s="9" t="e">
        <f>VLOOKUP(C45,Sheet1!B:C,2,0)</f>
        <v>#N/A</v>
      </c>
      <c r="B45" s="49">
        <v>43</v>
      </c>
      <c r="C45" s="50"/>
      <c r="D45" s="51" t="s">
        <v>565</v>
      </c>
      <c r="E45" s="51" t="s">
        <v>566</v>
      </c>
      <c r="F45" s="10"/>
      <c r="G45" s="10"/>
      <c r="H45" s="52" t="s">
        <v>567</v>
      </c>
      <c r="I45" s="53" t="s">
        <v>568</v>
      </c>
      <c r="J45" s="76" t="s">
        <v>569</v>
      </c>
      <c r="K45" s="61" t="str">
        <f t="shared" si="0"/>
        <v>张 岚13795330678</v>
      </c>
      <c r="L45" s="10"/>
      <c r="M45" s="14" t="s">
        <v>531</v>
      </c>
      <c r="N45" s="14" t="s">
        <v>531</v>
      </c>
      <c r="O45" s="10">
        <v>1</v>
      </c>
      <c r="P45" s="10"/>
      <c r="Q45" s="10">
        <v>20</v>
      </c>
      <c r="R45" s="63">
        <v>0</v>
      </c>
      <c r="S45" s="89" t="s">
        <v>532</v>
      </c>
      <c r="T45" s="89" t="s">
        <v>533</v>
      </c>
      <c r="U45" s="101" t="s">
        <v>570</v>
      </c>
      <c r="V45" s="89"/>
      <c r="W45" s="53" t="s">
        <v>571</v>
      </c>
      <c r="X45" s="48" t="e">
        <f t="shared" si="1"/>
        <v>#VALUE!</v>
      </c>
    </row>
    <row r="46" spans="1:24" ht="40.5">
      <c r="A46" s="9" t="str">
        <f>VLOOKUP(C46,Sheet1!B:C,2,0)</f>
        <v>外经贸分校</v>
      </c>
      <c r="B46" s="10">
        <v>44</v>
      </c>
      <c r="C46" s="33" t="s">
        <v>199</v>
      </c>
      <c r="D46" s="53" t="s">
        <v>572</v>
      </c>
      <c r="E46" s="54" t="s">
        <v>572</v>
      </c>
      <c r="F46" s="55" t="s">
        <v>573</v>
      </c>
      <c r="G46" s="55" t="s">
        <v>574</v>
      </c>
      <c r="H46" s="55" t="s">
        <v>203</v>
      </c>
      <c r="I46" s="53" t="s">
        <v>575</v>
      </c>
      <c r="J46" s="77">
        <v>13795427956</v>
      </c>
      <c r="K46" s="61" t="str">
        <f t="shared" si="0"/>
        <v>朱君韬13795427956</v>
      </c>
      <c r="L46" s="47"/>
      <c r="M46" s="14" t="s">
        <v>531</v>
      </c>
      <c r="N46" s="14" t="s">
        <v>531</v>
      </c>
      <c r="O46" s="47">
        <v>2</v>
      </c>
      <c r="P46" s="47"/>
      <c r="Q46" s="47">
        <v>90</v>
      </c>
      <c r="R46" s="63">
        <v>0</v>
      </c>
      <c r="S46" s="89" t="s">
        <v>532</v>
      </c>
      <c r="T46" s="89" t="s">
        <v>533</v>
      </c>
      <c r="U46" s="1"/>
      <c r="V46" s="89"/>
      <c r="W46" s="55" t="s">
        <v>203</v>
      </c>
      <c r="X46" s="48" t="e">
        <f t="shared" si="1"/>
        <v>#VALUE!</v>
      </c>
    </row>
    <row r="47" spans="1:24" ht="16.5">
      <c r="A47" s="9" t="e">
        <f>VLOOKUP(C47,Sheet1!B:C,2,0)</f>
        <v>#N/A</v>
      </c>
      <c r="B47" s="48"/>
      <c r="C47" s="56"/>
      <c r="D47" s="57" t="s">
        <v>576</v>
      </c>
      <c r="E47" s="58" t="s">
        <v>577</v>
      </c>
      <c r="F47" s="57"/>
      <c r="G47" s="57"/>
      <c r="H47" s="57"/>
      <c r="I47" s="57"/>
      <c r="J47" s="57"/>
      <c r="K47" s="57"/>
      <c r="L47" s="57"/>
      <c r="M47" s="57"/>
      <c r="N47" s="57"/>
      <c r="O47" s="9"/>
      <c r="P47" s="9"/>
      <c r="Q47" s="57"/>
      <c r="R47" s="57"/>
      <c r="S47" s="57"/>
      <c r="T47" s="9"/>
      <c r="U47" s="48"/>
      <c r="V47" s="9"/>
      <c r="W47" s="57"/>
      <c r="X47" s="57"/>
    </row>
    <row r="48" spans="1:24" ht="16.5">
      <c r="A48" s="9" t="e">
        <f>VLOOKUP(C48,Sheet1!B:C,2,0)</f>
        <v>#N/A</v>
      </c>
      <c r="B48" s="48"/>
      <c r="C48" s="56"/>
      <c r="D48" s="57" t="s">
        <v>578</v>
      </c>
      <c r="E48" s="58" t="s">
        <v>577</v>
      </c>
      <c r="F48" s="57"/>
      <c r="G48" s="57"/>
      <c r="H48" s="57"/>
      <c r="I48" s="57"/>
      <c r="J48" s="57"/>
      <c r="K48" s="57"/>
      <c r="L48" s="57"/>
      <c r="M48" s="57"/>
      <c r="N48" s="57"/>
      <c r="O48" s="9"/>
      <c r="P48" s="9"/>
      <c r="Q48" s="57"/>
      <c r="R48" s="57"/>
      <c r="S48" s="57"/>
      <c r="T48" s="9"/>
      <c r="U48" s="48"/>
      <c r="V48" s="9"/>
      <c r="W48" s="57"/>
      <c r="X48" s="57"/>
    </row>
    <row r="49" spans="1:24" ht="16.5">
      <c r="A49" s="9" t="e">
        <f>VLOOKUP(C49,Sheet1!B:C,2,0)</f>
        <v>#N/A</v>
      </c>
      <c r="B49" s="48"/>
      <c r="C49" s="56"/>
      <c r="D49" s="57" t="s">
        <v>579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9"/>
      <c r="P49" s="9"/>
      <c r="Q49" s="57"/>
      <c r="R49" s="57"/>
      <c r="S49" s="57"/>
      <c r="T49" s="9"/>
      <c r="U49" s="48"/>
      <c r="V49" s="9"/>
      <c r="W49" s="57"/>
      <c r="X49" s="57"/>
    </row>
    <row r="50" spans="1:24" ht="16.5">
      <c r="A50" s="9" t="e">
        <f>VLOOKUP(C50,Sheet1!B:C,2,0)</f>
        <v>#N/A</v>
      </c>
      <c r="B50" s="48"/>
      <c r="C50" s="56"/>
      <c r="D50" s="57" t="s">
        <v>580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9"/>
      <c r="P50" s="9"/>
      <c r="Q50" s="57"/>
      <c r="R50" s="57"/>
      <c r="S50" s="57"/>
      <c r="T50" s="9"/>
      <c r="U50" s="48"/>
      <c r="V50" s="9"/>
      <c r="W50" s="57"/>
      <c r="X50" s="57"/>
    </row>
    <row r="51" spans="1:24" ht="14.25">
      <c r="A51" s="1"/>
      <c r="B51" s="1"/>
      <c r="C51" s="1"/>
      <c r="D51" s="1"/>
      <c r="E51" s="1"/>
      <c r="F51" s="1"/>
      <c r="G51" s="1"/>
      <c r="H51" s="1"/>
      <c r="I51" s="1"/>
      <c r="J51" s="1"/>
      <c r="K51" s="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4.25">
      <c r="A52" s="1"/>
      <c r="B52" s="1"/>
      <c r="C52" s="1"/>
      <c r="D52" s="59"/>
      <c r="E52" s="59">
        <v>407</v>
      </c>
      <c r="F52" s="59" t="s">
        <v>581</v>
      </c>
      <c r="G52" s="59"/>
      <c r="H52" s="59"/>
      <c r="I52" s="59">
        <v>210</v>
      </c>
      <c r="J52" s="59" t="s">
        <v>581</v>
      </c>
      <c r="K52" s="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4.25">
      <c r="A53" s="1"/>
      <c r="B53" s="1"/>
      <c r="C53" s="1"/>
      <c r="D53" s="1"/>
      <c r="E53" s="1"/>
      <c r="F53" s="1"/>
      <c r="G53" s="1"/>
      <c r="H53" s="1"/>
      <c r="I53" s="1"/>
      <c r="J53" s="1"/>
      <c r="K53" s="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4.25">
      <c r="A54" s="1"/>
      <c r="B54" s="1"/>
      <c r="C54" s="1"/>
      <c r="D54" s="1"/>
      <c r="E54" s="1"/>
      <c r="F54" s="1"/>
      <c r="G54" s="1"/>
      <c r="H54" s="1"/>
      <c r="I54" s="1"/>
      <c r="J54" s="1"/>
      <c r="K54" s="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4.25">
      <c r="A55" s="1"/>
      <c r="B55" s="1"/>
      <c r="C55" s="1"/>
      <c r="D55" s="1"/>
      <c r="E55" s="1"/>
      <c r="F55" s="1"/>
      <c r="G55" s="1"/>
      <c r="H55" s="1"/>
      <c r="I55" s="1"/>
      <c r="J55" s="1"/>
      <c r="K55" s="9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4.25">
      <c r="A56" s="1"/>
      <c r="B56" s="1"/>
      <c r="C56" s="1"/>
      <c r="D56" s="1"/>
      <c r="E56" s="1"/>
      <c r="F56" s="1"/>
      <c r="G56" s="1"/>
      <c r="H56" s="1"/>
      <c r="I56" s="1"/>
      <c r="J56" s="1"/>
      <c r="K56" s="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4.25">
      <c r="A57" s="1"/>
      <c r="B57" s="1"/>
      <c r="C57" s="1"/>
      <c r="D57" s="1"/>
      <c r="E57" s="1"/>
      <c r="F57" s="1"/>
      <c r="G57" s="1"/>
      <c r="H57" s="1"/>
      <c r="I57" s="1"/>
      <c r="J57" s="1"/>
      <c r="K57" s="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4.25">
      <c r="A58" s="1"/>
      <c r="B58" s="1"/>
      <c r="C58" s="1"/>
      <c r="D58" s="1"/>
      <c r="E58" s="1"/>
      <c r="F58" s="1"/>
      <c r="G58" s="1"/>
      <c r="H58" s="1"/>
      <c r="I58" s="1"/>
      <c r="J58" s="1"/>
      <c r="K58" s="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4.25">
      <c r="A59" s="1"/>
      <c r="B59" s="1"/>
      <c r="C59" s="1"/>
      <c r="D59" s="1"/>
      <c r="E59" s="1"/>
      <c r="F59" s="1"/>
      <c r="G59" s="1"/>
      <c r="H59" s="1"/>
      <c r="I59" s="1"/>
      <c r="J59" s="1"/>
      <c r="K59" s="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4.25">
      <c r="A60" s="1"/>
      <c r="B60" s="1"/>
      <c r="C60" s="1"/>
      <c r="D60" s="1"/>
      <c r="E60" s="1"/>
      <c r="F60" s="1"/>
      <c r="G60" s="1"/>
      <c r="H60" s="1"/>
      <c r="I60" s="1"/>
      <c r="J60" s="1"/>
      <c r="K60" s="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4.25">
      <c r="A61" s="1"/>
      <c r="B61" s="1"/>
      <c r="C61" s="1"/>
      <c r="D61" s="1"/>
      <c r="E61" s="1"/>
      <c r="F61" s="1"/>
      <c r="G61" s="1"/>
      <c r="H61" s="1"/>
      <c r="I61" s="1"/>
      <c r="J61" s="1"/>
      <c r="K61" s="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4.25">
      <c r="A62" s="1"/>
      <c r="B62" s="1"/>
      <c r="C62" s="1"/>
      <c r="D62" s="1"/>
      <c r="E62" s="1"/>
      <c r="F62" s="1"/>
      <c r="G62" s="1"/>
      <c r="H62" s="1"/>
      <c r="I62" s="1"/>
      <c r="J62" s="1"/>
      <c r="K62" s="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4.25">
      <c r="A63" s="1"/>
      <c r="B63" s="1"/>
      <c r="C63" s="1"/>
      <c r="D63" s="1"/>
      <c r="E63" s="1"/>
      <c r="F63" s="1"/>
      <c r="G63" s="1"/>
      <c r="H63" s="1"/>
      <c r="I63" s="1"/>
      <c r="J63" s="1"/>
      <c r="K63" s="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4.25">
      <c r="A64" s="1"/>
      <c r="B64" s="1"/>
      <c r="C64" s="1"/>
      <c r="D64" s="1"/>
      <c r="E64" s="1"/>
      <c r="F64" s="1"/>
      <c r="G64" s="1"/>
      <c r="H64" s="1"/>
      <c r="I64" s="1"/>
      <c r="J64" s="1"/>
      <c r="K64" s="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4.25">
      <c r="A65" s="1"/>
      <c r="B65" s="1"/>
      <c r="C65" s="1"/>
      <c r="D65" s="1"/>
      <c r="E65" s="1"/>
      <c r="F65" s="1"/>
      <c r="G65" s="1"/>
      <c r="H65" s="1"/>
      <c r="I65" s="1"/>
      <c r="J65" s="1"/>
      <c r="K65" s="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4.25">
      <c r="A66" s="1"/>
      <c r="B66" s="1"/>
      <c r="C66" s="1"/>
      <c r="D66" s="1"/>
      <c r="E66" s="1"/>
      <c r="F66" s="1"/>
      <c r="G66" s="1"/>
      <c r="H66" s="1"/>
      <c r="I66" s="1"/>
      <c r="J66" s="1"/>
      <c r="K66" s="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4.25">
      <c r="A67" s="1"/>
      <c r="B67" s="1"/>
      <c r="C67" s="1"/>
      <c r="D67" s="1"/>
      <c r="E67" s="1"/>
      <c r="F67" s="1"/>
      <c r="G67" s="1"/>
      <c r="H67" s="1"/>
      <c r="I67" s="1"/>
      <c r="J67" s="1"/>
      <c r="K67" s="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4.25">
      <c r="A68" s="1"/>
      <c r="B68" s="1"/>
      <c r="C68" s="1"/>
      <c r="D68" s="1"/>
      <c r="E68" s="1"/>
      <c r="F68" s="1"/>
      <c r="G68" s="1"/>
      <c r="H68" s="1"/>
      <c r="I68" s="1"/>
      <c r="J68" s="1"/>
      <c r="K68" s="9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4.25">
      <c r="A69" s="1"/>
      <c r="B69" s="1"/>
      <c r="C69" s="1"/>
      <c r="D69" s="1"/>
      <c r="E69" s="1"/>
      <c r="F69" s="1"/>
      <c r="G69" s="1"/>
      <c r="H69" s="1"/>
      <c r="I69" s="1"/>
      <c r="J69" s="1"/>
      <c r="K69" s="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4.25">
      <c r="A70" s="1"/>
      <c r="B70" s="1"/>
      <c r="C70" s="1"/>
      <c r="D70" s="1"/>
      <c r="E70" s="1"/>
      <c r="F70" s="1"/>
      <c r="G70" s="1"/>
      <c r="H70" s="1"/>
      <c r="I70" s="1"/>
      <c r="J70" s="1"/>
      <c r="K70" s="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4.25">
      <c r="A71" s="1"/>
      <c r="B71" s="1"/>
      <c r="C71" s="1"/>
      <c r="D71" s="1"/>
      <c r="E71" s="1"/>
      <c r="F71" s="1"/>
      <c r="G71" s="1"/>
      <c r="H71" s="1"/>
      <c r="I71" s="1"/>
      <c r="J71" s="1"/>
      <c r="K71" s="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4.25">
      <c r="A72" s="1"/>
      <c r="B72" s="1"/>
      <c r="C72" s="1"/>
      <c r="D72" s="1"/>
      <c r="E72" s="1"/>
      <c r="F72" s="1"/>
      <c r="G72" s="1"/>
      <c r="H72" s="1"/>
      <c r="I72" s="1"/>
      <c r="J72" s="1"/>
      <c r="K72" s="9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4.25">
      <c r="A73" s="1"/>
      <c r="B73" s="1"/>
      <c r="C73" s="1"/>
      <c r="D73" s="1"/>
      <c r="E73" s="1"/>
      <c r="F73" s="1"/>
      <c r="G73" s="1"/>
      <c r="H73" s="1"/>
      <c r="I73" s="1"/>
      <c r="J73" s="1"/>
      <c r="K73" s="9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4.25">
      <c r="A74" s="1"/>
      <c r="B74" s="1"/>
      <c r="C74" s="1"/>
      <c r="D74" s="1"/>
      <c r="E74" s="1"/>
      <c r="F74" s="1"/>
      <c r="G74" s="1"/>
      <c r="H74" s="1"/>
      <c r="I74" s="1"/>
      <c r="J74" s="1"/>
      <c r="K74" s="9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4.25">
      <c r="A75" s="1"/>
      <c r="B75" s="1"/>
      <c r="C75" s="1"/>
      <c r="D75" s="1"/>
      <c r="E75" s="1"/>
      <c r="F75" s="1"/>
      <c r="G75" s="1"/>
      <c r="H75" s="1"/>
      <c r="I75" s="1"/>
      <c r="J75" s="1"/>
      <c r="K75" s="9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4.25">
      <c r="A76" s="1"/>
      <c r="B76" s="1"/>
      <c r="C76" s="1"/>
      <c r="D76" s="1"/>
      <c r="E76" s="1"/>
      <c r="F76" s="1"/>
      <c r="G76" s="1"/>
      <c r="H76" s="1"/>
      <c r="I76" s="1"/>
      <c r="J76" s="1"/>
      <c r="K76" s="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4.25">
      <c r="A77" s="1"/>
      <c r="B77" s="1"/>
      <c r="C77" s="1"/>
      <c r="D77" s="1"/>
      <c r="E77" s="1"/>
      <c r="F77" s="1"/>
      <c r="G77" s="1"/>
      <c r="H77" s="1"/>
      <c r="I77" s="1"/>
      <c r="J77" s="1"/>
      <c r="K77" s="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4.25">
      <c r="A78" s="1"/>
      <c r="B78" s="1"/>
      <c r="C78" s="1"/>
      <c r="D78" s="1"/>
      <c r="E78" s="1"/>
      <c r="F78" s="1"/>
      <c r="G78" s="1"/>
      <c r="H78" s="1"/>
      <c r="I78" s="1"/>
      <c r="J78" s="1"/>
      <c r="K78" s="9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4.25">
      <c r="A79" s="1"/>
      <c r="B79" s="1"/>
      <c r="C79" s="1"/>
      <c r="D79" s="1"/>
      <c r="E79" s="1"/>
      <c r="F79" s="1"/>
      <c r="G79" s="1"/>
      <c r="H79" s="1"/>
      <c r="I79" s="1"/>
      <c r="J79" s="1"/>
      <c r="K79" s="9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4.25">
      <c r="A80" s="1"/>
      <c r="B80" s="1"/>
      <c r="C80" s="1"/>
      <c r="D80" s="1"/>
      <c r="E80" s="1"/>
      <c r="F80" s="1"/>
      <c r="G80" s="1"/>
      <c r="H80" s="1"/>
      <c r="I80" s="1"/>
      <c r="J80" s="1"/>
      <c r="K80" s="9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4.25">
      <c r="A81" s="1"/>
      <c r="B81" s="1"/>
      <c r="C81" s="1"/>
      <c r="D81" s="1"/>
      <c r="E81" s="1"/>
      <c r="F81" s="1"/>
      <c r="G81" s="1"/>
      <c r="H81" s="1"/>
      <c r="I81" s="1"/>
      <c r="J81" s="1"/>
      <c r="K81" s="9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4.25">
      <c r="A82" s="1"/>
      <c r="B82" s="1"/>
      <c r="C82" s="1"/>
      <c r="D82" s="1"/>
      <c r="E82" s="1"/>
      <c r="F82" s="1"/>
      <c r="G82" s="1"/>
      <c r="H82" s="1"/>
      <c r="I82" s="1"/>
      <c r="J82" s="1"/>
      <c r="K82" s="9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4.25">
      <c r="A83" s="1"/>
      <c r="B83" s="1"/>
      <c r="C83" s="1"/>
      <c r="D83" s="1"/>
      <c r="E83" s="1"/>
      <c r="F83" s="1"/>
      <c r="G83" s="1"/>
      <c r="H83" s="1"/>
      <c r="I83" s="1"/>
      <c r="J83" s="1"/>
      <c r="K83" s="9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4.25">
      <c r="A84" s="1"/>
      <c r="B84" s="1"/>
      <c r="C84" s="1"/>
      <c r="D84" s="1"/>
      <c r="E84" s="1"/>
      <c r="F84" s="1"/>
      <c r="G84" s="1"/>
      <c r="H84" s="1"/>
      <c r="I84" s="1"/>
      <c r="J84" s="1"/>
      <c r="K84" s="9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4.25">
      <c r="A85" s="1"/>
      <c r="B85" s="1"/>
      <c r="C85" s="1"/>
      <c r="D85" s="1"/>
      <c r="E85" s="1"/>
      <c r="F85" s="1"/>
      <c r="G85" s="1"/>
      <c r="H85" s="1"/>
      <c r="I85" s="1"/>
      <c r="J85" s="1"/>
      <c r="K85" s="9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4.25">
      <c r="A86" s="1"/>
      <c r="B86" s="1"/>
      <c r="C86" s="1"/>
      <c r="D86" s="1"/>
      <c r="E86" s="1"/>
      <c r="F86" s="1"/>
      <c r="G86" s="1"/>
      <c r="H86" s="1"/>
      <c r="I86" s="1"/>
      <c r="J86" s="1"/>
      <c r="K86" s="9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4.25">
      <c r="A87" s="1"/>
      <c r="B87" s="1"/>
      <c r="C87" s="1"/>
      <c r="D87" s="1"/>
      <c r="E87" s="1"/>
      <c r="F87" s="1"/>
      <c r="G87" s="1"/>
      <c r="H87" s="1"/>
      <c r="I87" s="1"/>
      <c r="J87" s="1"/>
      <c r="K87" s="9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4.25">
      <c r="A88" s="1"/>
      <c r="B88" s="1"/>
      <c r="C88" s="1"/>
      <c r="D88" s="1"/>
      <c r="E88" s="1"/>
      <c r="F88" s="1"/>
      <c r="G88" s="1"/>
      <c r="H88" s="1"/>
      <c r="I88" s="1"/>
      <c r="J88" s="1"/>
      <c r="K88" s="9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4.25">
      <c r="A89" s="1"/>
      <c r="B89" s="1"/>
      <c r="C89" s="1"/>
      <c r="D89" s="1"/>
      <c r="E89" s="1"/>
      <c r="F89" s="1"/>
      <c r="G89" s="1"/>
      <c r="H89" s="1"/>
      <c r="I89" s="1"/>
      <c r="J89" s="1"/>
      <c r="K89" s="9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4.25">
      <c r="A90" s="1"/>
      <c r="B90" s="1"/>
      <c r="C90" s="1"/>
      <c r="D90" s="1"/>
      <c r="E90" s="1"/>
      <c r="F90" s="1"/>
      <c r="G90" s="1"/>
      <c r="H90" s="1"/>
      <c r="I90" s="1"/>
      <c r="J90" s="1"/>
      <c r="K90" s="9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4.25">
      <c r="A91" s="1"/>
      <c r="B91" s="1"/>
      <c r="C91" s="1"/>
      <c r="D91" s="1"/>
      <c r="E91" s="1"/>
      <c r="F91" s="1"/>
      <c r="G91" s="1"/>
      <c r="H91" s="1"/>
      <c r="I91" s="1"/>
      <c r="J91" s="1"/>
      <c r="K91" s="9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4.25">
      <c r="A92" s="1"/>
      <c r="B92" s="1"/>
      <c r="C92" s="1"/>
      <c r="D92" s="1"/>
      <c r="E92" s="1"/>
      <c r="F92" s="1"/>
      <c r="G92" s="1"/>
      <c r="H92" s="1"/>
      <c r="I92" s="1"/>
      <c r="J92" s="1"/>
      <c r="K92" s="9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4.25">
      <c r="A93" s="1"/>
      <c r="B93" s="1"/>
      <c r="C93" s="1"/>
      <c r="D93" s="1"/>
      <c r="E93" s="1"/>
      <c r="F93" s="1"/>
      <c r="G93" s="1"/>
      <c r="H93" s="1"/>
      <c r="I93" s="1"/>
      <c r="J93" s="1"/>
      <c r="K93" s="9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4.25">
      <c r="A94" s="1"/>
      <c r="B94" s="1"/>
      <c r="C94" s="1"/>
      <c r="D94" s="1"/>
      <c r="E94" s="1"/>
      <c r="F94" s="1"/>
      <c r="G94" s="1"/>
      <c r="H94" s="1"/>
      <c r="I94" s="1"/>
      <c r="J94" s="1"/>
      <c r="K94" s="9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4.25">
      <c r="A95" s="1"/>
      <c r="B95" s="1"/>
      <c r="C95" s="1"/>
      <c r="D95" s="1"/>
      <c r="E95" s="1"/>
      <c r="F95" s="1"/>
      <c r="G95" s="1"/>
      <c r="H95" s="1"/>
      <c r="I95" s="1"/>
      <c r="J95" s="1"/>
      <c r="K95" s="9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4.25">
      <c r="A96" s="1"/>
      <c r="B96" s="1"/>
      <c r="C96" s="1"/>
      <c r="D96" s="1"/>
      <c r="E96" s="1"/>
      <c r="F96" s="1"/>
      <c r="G96" s="1"/>
      <c r="H96" s="1"/>
      <c r="I96" s="1"/>
      <c r="J96" s="1"/>
      <c r="K96" s="9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4.25">
      <c r="A97" s="1"/>
      <c r="B97" s="1"/>
      <c r="C97" s="1"/>
      <c r="D97" s="1"/>
      <c r="E97" s="1"/>
      <c r="F97" s="1"/>
      <c r="G97" s="1"/>
      <c r="H97" s="1"/>
      <c r="I97" s="1"/>
      <c r="J97" s="1"/>
      <c r="K97" s="9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4.25">
      <c r="A98" s="1"/>
      <c r="B98" s="1"/>
      <c r="C98" s="1"/>
      <c r="D98" s="1"/>
      <c r="E98" s="1"/>
      <c r="F98" s="1"/>
      <c r="G98" s="1"/>
      <c r="H98" s="1"/>
      <c r="I98" s="1"/>
      <c r="J98" s="1"/>
      <c r="K98" s="9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4.25">
      <c r="A99" s="1"/>
      <c r="B99" s="1"/>
      <c r="C99" s="1"/>
      <c r="D99" s="1"/>
      <c r="E99" s="1"/>
      <c r="F99" s="1"/>
      <c r="G99" s="1"/>
      <c r="H99" s="1"/>
      <c r="I99" s="1"/>
      <c r="J99" s="1"/>
      <c r="K99" s="9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4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9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4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9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4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9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4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9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4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9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4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9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4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9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4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9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4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9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4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9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4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9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4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9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4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9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4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9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4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9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4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9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4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9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4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9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4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9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4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9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4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9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4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9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4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9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4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9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4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9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4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9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4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9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4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9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4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9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4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9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4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9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4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9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4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9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4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9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4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9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4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9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4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4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9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4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9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4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9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4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9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4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9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4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9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4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9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4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9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4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9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4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9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4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9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4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9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4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9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4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9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4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9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4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9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4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9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4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9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4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9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4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9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4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9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4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9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4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9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4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9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4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9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4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9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4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9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4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9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4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9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4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4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9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4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4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9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4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9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4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9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4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9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4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9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4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9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4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9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4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9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4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9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4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9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4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9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4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9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4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9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4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9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4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9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4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9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4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9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4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9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4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9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4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9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4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9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4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9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4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9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4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9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4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9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4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9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4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9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4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9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4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9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4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9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4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9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4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9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4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9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</sheetData>
  <autoFilter ref="A3:X50"/>
  <phoneticPr fontId="33" type="noConversion"/>
  <dataValidations count="1">
    <dataValidation type="list" errorStyle="warning" allowBlank="1" showErrorMessage="1" sqref="T2:T50">
      <formula1>"笔试,机考,笔试+机考"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dcterms:created xsi:type="dcterms:W3CDTF">2021-06-08T14:50:00Z</dcterms:created>
  <dcterms:modified xsi:type="dcterms:W3CDTF">2021-06-09T06:51:21Z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